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4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633" i="1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N432"/>
  <c r="M432"/>
  <c r="L432"/>
  <c r="K432"/>
  <c r="L643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J9"/>
  <c r="I9"/>
  <c r="H9"/>
  <c r="L641"/>
  <c r="E567"/>
  <c r="E570" s="1"/>
  <c r="E573" s="1"/>
  <c r="E576" s="1"/>
  <c r="E579" s="1"/>
  <c r="E582" s="1"/>
  <c r="E585" s="1"/>
  <c r="E588" s="1"/>
  <c r="E591" s="1"/>
  <c r="E594" s="1"/>
  <c r="E597" s="1"/>
  <c r="E600" s="1"/>
  <c r="E603" s="1"/>
  <c r="E606" s="1"/>
  <c r="E609" s="1"/>
  <c r="E612" s="1"/>
  <c r="E615" s="1"/>
  <c r="E618" s="1"/>
  <c r="E621" s="1"/>
  <c r="E624" s="1"/>
  <c r="E627" s="1"/>
  <c r="E630" s="1"/>
  <c r="E633" s="1"/>
  <c r="E566"/>
  <c r="E569" s="1"/>
  <c r="E572" s="1"/>
  <c r="E575" s="1"/>
  <c r="E578" s="1"/>
  <c r="E581" s="1"/>
  <c r="E584" s="1"/>
  <c r="E587" s="1"/>
  <c r="E590" s="1"/>
  <c r="E593" s="1"/>
  <c r="E596" s="1"/>
  <c r="E599" s="1"/>
  <c r="E602" s="1"/>
  <c r="E605" s="1"/>
  <c r="E608" s="1"/>
  <c r="E611" s="1"/>
  <c r="E614" s="1"/>
  <c r="E617" s="1"/>
  <c r="E620" s="1"/>
  <c r="E623" s="1"/>
  <c r="E626" s="1"/>
  <c r="E629" s="1"/>
  <c r="E632" s="1"/>
  <c r="E565"/>
  <c r="E568" s="1"/>
  <c r="E571" s="1"/>
  <c r="E574" s="1"/>
  <c r="E577" s="1"/>
  <c r="E580" s="1"/>
  <c r="E583" s="1"/>
  <c r="E586" s="1"/>
  <c r="E589" s="1"/>
  <c r="E592" s="1"/>
  <c r="E595" s="1"/>
  <c r="E598" s="1"/>
  <c r="E601" s="1"/>
  <c r="E604" s="1"/>
  <c r="E607" s="1"/>
  <c r="E610" s="1"/>
  <c r="E613" s="1"/>
  <c r="E616" s="1"/>
  <c r="E619" s="1"/>
  <c r="E622" s="1"/>
  <c r="E625" s="1"/>
  <c r="E628" s="1"/>
  <c r="E631" s="1"/>
  <c r="E447"/>
  <c r="E450" s="1"/>
  <c r="E453" s="1"/>
  <c r="E456" s="1"/>
  <c r="E459" s="1"/>
  <c r="E462" s="1"/>
  <c r="E465" s="1"/>
  <c r="E468" s="1"/>
  <c r="E471" s="1"/>
  <c r="E474" s="1"/>
  <c r="E477" s="1"/>
  <c r="E480" s="1"/>
  <c r="E483" s="1"/>
  <c r="E486" s="1"/>
  <c r="E489" s="1"/>
  <c r="E492" s="1"/>
  <c r="E495" s="1"/>
  <c r="E498" s="1"/>
  <c r="E501" s="1"/>
  <c r="E504" s="1"/>
  <c r="E507" s="1"/>
  <c r="E510" s="1"/>
  <c r="E513" s="1"/>
  <c r="E516" s="1"/>
  <c r="E519" s="1"/>
  <c r="E522" s="1"/>
  <c r="E525" s="1"/>
  <c r="E528" s="1"/>
  <c r="E531" s="1"/>
  <c r="E534" s="1"/>
  <c r="E537" s="1"/>
  <c r="E540" s="1"/>
  <c r="E543" s="1"/>
  <c r="E546" s="1"/>
  <c r="E549" s="1"/>
  <c r="E552" s="1"/>
  <c r="E555" s="1"/>
  <c r="E558" s="1"/>
  <c r="E561" s="1"/>
  <c r="E446"/>
  <c r="E449" s="1"/>
  <c r="E452" s="1"/>
  <c r="E455" s="1"/>
  <c r="E458" s="1"/>
  <c r="E461" s="1"/>
  <c r="E464" s="1"/>
  <c r="E467" s="1"/>
  <c r="E470" s="1"/>
  <c r="E473" s="1"/>
  <c r="E476" s="1"/>
  <c r="E479" s="1"/>
  <c r="E482" s="1"/>
  <c r="E485" s="1"/>
  <c r="E488" s="1"/>
  <c r="E491" s="1"/>
  <c r="E494" s="1"/>
  <c r="E497" s="1"/>
  <c r="E500" s="1"/>
  <c r="E503" s="1"/>
  <c r="E506" s="1"/>
  <c r="E509" s="1"/>
  <c r="E512" s="1"/>
  <c r="E515" s="1"/>
  <c r="E518" s="1"/>
  <c r="E521" s="1"/>
  <c r="E524" s="1"/>
  <c r="E527" s="1"/>
  <c r="E530" s="1"/>
  <c r="E533" s="1"/>
  <c r="E536" s="1"/>
  <c r="E539" s="1"/>
  <c r="E542" s="1"/>
  <c r="E545" s="1"/>
  <c r="E548" s="1"/>
  <c r="E551" s="1"/>
  <c r="E554" s="1"/>
  <c r="E557" s="1"/>
  <c r="E560" s="1"/>
  <c r="E445"/>
  <c r="E448" s="1"/>
  <c r="E451" s="1"/>
  <c r="E454" s="1"/>
  <c r="E457" s="1"/>
  <c r="E460" s="1"/>
  <c r="E463" s="1"/>
  <c r="E466" s="1"/>
  <c r="E469" s="1"/>
  <c r="E472" s="1"/>
  <c r="E475" s="1"/>
  <c r="E478" s="1"/>
  <c r="E481" s="1"/>
  <c r="E484" s="1"/>
  <c r="E487" s="1"/>
  <c r="E490" s="1"/>
  <c r="E493" s="1"/>
  <c r="E496" s="1"/>
  <c r="E499" s="1"/>
  <c r="E502" s="1"/>
  <c r="E505" s="1"/>
  <c r="E508" s="1"/>
  <c r="E511" s="1"/>
  <c r="E514" s="1"/>
  <c r="E517" s="1"/>
  <c r="E520" s="1"/>
  <c r="E523" s="1"/>
  <c r="E526" s="1"/>
  <c r="E529" s="1"/>
  <c r="E532" s="1"/>
  <c r="E535" s="1"/>
  <c r="E538" s="1"/>
  <c r="E541" s="1"/>
  <c r="E544" s="1"/>
  <c r="E547" s="1"/>
  <c r="E550" s="1"/>
  <c r="E553" s="1"/>
  <c r="E556" s="1"/>
  <c r="E559" s="1"/>
  <c r="E327"/>
  <c r="E330" s="1"/>
  <c r="E333" s="1"/>
  <c r="E336" s="1"/>
  <c r="E339" s="1"/>
  <c r="E342" s="1"/>
  <c r="E345" s="1"/>
  <c r="E348" s="1"/>
  <c r="E351" s="1"/>
  <c r="E354" s="1"/>
  <c r="E357" s="1"/>
  <c r="E360" s="1"/>
  <c r="E363" s="1"/>
  <c r="E366" s="1"/>
  <c r="E369" s="1"/>
  <c r="E372" s="1"/>
  <c r="E375" s="1"/>
  <c r="E378" s="1"/>
  <c r="E381" s="1"/>
  <c r="E384" s="1"/>
  <c r="E387" s="1"/>
  <c r="E390" s="1"/>
  <c r="E393" s="1"/>
  <c r="E396" s="1"/>
  <c r="E399" s="1"/>
  <c r="E402" s="1"/>
  <c r="E405" s="1"/>
  <c r="E408" s="1"/>
  <c r="E411" s="1"/>
  <c r="E414" s="1"/>
  <c r="E417" s="1"/>
  <c r="E420" s="1"/>
  <c r="E423" s="1"/>
  <c r="E426" s="1"/>
  <c r="E429" s="1"/>
  <c r="E432" s="1"/>
  <c r="E435" s="1"/>
  <c r="E438" s="1"/>
  <c r="E441" s="1"/>
  <c r="E326"/>
  <c r="E329" s="1"/>
  <c r="E332" s="1"/>
  <c r="E335" s="1"/>
  <c r="E338" s="1"/>
  <c r="E341" s="1"/>
  <c r="E344" s="1"/>
  <c r="E347" s="1"/>
  <c r="E350" s="1"/>
  <c r="E353" s="1"/>
  <c r="E356" s="1"/>
  <c r="E359" s="1"/>
  <c r="E362" s="1"/>
  <c r="E365" s="1"/>
  <c r="E368" s="1"/>
  <c r="E371" s="1"/>
  <c r="E374" s="1"/>
  <c r="E377" s="1"/>
  <c r="E380" s="1"/>
  <c r="E383" s="1"/>
  <c r="E386" s="1"/>
  <c r="E389" s="1"/>
  <c r="E392" s="1"/>
  <c r="E395" s="1"/>
  <c r="E398" s="1"/>
  <c r="E401" s="1"/>
  <c r="E404" s="1"/>
  <c r="E407" s="1"/>
  <c r="E410" s="1"/>
  <c r="E413" s="1"/>
  <c r="E416" s="1"/>
  <c r="E419" s="1"/>
  <c r="E422" s="1"/>
  <c r="E425" s="1"/>
  <c r="E428" s="1"/>
  <c r="E431" s="1"/>
  <c r="E434" s="1"/>
  <c r="E437" s="1"/>
  <c r="E440" s="1"/>
  <c r="E325"/>
  <c r="E328" s="1"/>
  <c r="E331" s="1"/>
  <c r="E334" s="1"/>
  <c r="E337" s="1"/>
  <c r="E340" s="1"/>
  <c r="E343" s="1"/>
  <c r="E346" s="1"/>
  <c r="E349" s="1"/>
  <c r="E352" s="1"/>
  <c r="E355" s="1"/>
  <c r="E358" s="1"/>
  <c r="E361" s="1"/>
  <c r="E364" s="1"/>
  <c r="E367" s="1"/>
  <c r="E370" s="1"/>
  <c r="E373" s="1"/>
  <c r="E376" s="1"/>
  <c r="E379" s="1"/>
  <c r="E382" s="1"/>
  <c r="E385" s="1"/>
  <c r="E388" s="1"/>
  <c r="E391" s="1"/>
  <c r="E394" s="1"/>
  <c r="E397" s="1"/>
  <c r="E400" s="1"/>
  <c r="E403" s="1"/>
  <c r="E406" s="1"/>
  <c r="E409" s="1"/>
  <c r="E412" s="1"/>
  <c r="E415" s="1"/>
  <c r="E418" s="1"/>
  <c r="E421" s="1"/>
  <c r="E424" s="1"/>
  <c r="E427" s="1"/>
  <c r="E430" s="1"/>
  <c r="E433" s="1"/>
  <c r="E436" s="1"/>
  <c r="E439" s="1"/>
  <c r="E228"/>
  <c r="E231" s="1"/>
  <c r="E234" s="1"/>
  <c r="E237" s="1"/>
  <c r="E240" s="1"/>
  <c r="E243" s="1"/>
  <c r="E246" s="1"/>
  <c r="E249" s="1"/>
  <c r="E252" s="1"/>
  <c r="E255" s="1"/>
  <c r="E258" s="1"/>
  <c r="E261" s="1"/>
  <c r="E264" s="1"/>
  <c r="E267" s="1"/>
  <c r="E270" s="1"/>
  <c r="E273" s="1"/>
  <c r="E276" s="1"/>
  <c r="E279" s="1"/>
  <c r="E282" s="1"/>
  <c r="E285" s="1"/>
  <c r="E288" s="1"/>
  <c r="E291" s="1"/>
  <c r="E294" s="1"/>
  <c r="E297" s="1"/>
  <c r="E300" s="1"/>
  <c r="E303" s="1"/>
  <c r="E306" s="1"/>
  <c r="E309" s="1"/>
  <c r="E312" s="1"/>
  <c r="E315" s="1"/>
  <c r="E318" s="1"/>
  <c r="E321" s="1"/>
  <c r="E227"/>
  <c r="E230" s="1"/>
  <c r="E233" s="1"/>
  <c r="E236" s="1"/>
  <c r="E239" s="1"/>
  <c r="E242" s="1"/>
  <c r="E245" s="1"/>
  <c r="E248" s="1"/>
  <c r="E251" s="1"/>
  <c r="E254" s="1"/>
  <c r="E257" s="1"/>
  <c r="E260" s="1"/>
  <c r="E263" s="1"/>
  <c r="E266" s="1"/>
  <c r="E269" s="1"/>
  <c r="E272" s="1"/>
  <c r="E275" s="1"/>
  <c r="E278" s="1"/>
  <c r="E281" s="1"/>
  <c r="E284" s="1"/>
  <c r="E287" s="1"/>
  <c r="E290" s="1"/>
  <c r="E293" s="1"/>
  <c r="E296" s="1"/>
  <c r="E299" s="1"/>
  <c r="E302" s="1"/>
  <c r="E305" s="1"/>
  <c r="E308" s="1"/>
  <c r="E311" s="1"/>
  <c r="E314" s="1"/>
  <c r="E317" s="1"/>
  <c r="E320" s="1"/>
  <c r="E226"/>
  <c r="E229" s="1"/>
  <c r="E232" s="1"/>
  <c r="E235" s="1"/>
  <c r="E238" s="1"/>
  <c r="E241" s="1"/>
  <c r="E244" s="1"/>
  <c r="E247" s="1"/>
  <c r="E250" s="1"/>
  <c r="E253" s="1"/>
  <c r="E256" s="1"/>
  <c r="E259" s="1"/>
  <c r="E262" s="1"/>
  <c r="E265" s="1"/>
  <c r="E268" s="1"/>
  <c r="E271" s="1"/>
  <c r="E274" s="1"/>
  <c r="E277" s="1"/>
  <c r="E280" s="1"/>
  <c r="E283" s="1"/>
  <c r="E286" s="1"/>
  <c r="E289" s="1"/>
  <c r="E292" s="1"/>
  <c r="E295" s="1"/>
  <c r="E298" s="1"/>
  <c r="E301" s="1"/>
  <c r="E304" s="1"/>
  <c r="E307" s="1"/>
  <c r="E310" s="1"/>
  <c r="E313" s="1"/>
  <c r="E316" s="1"/>
  <c r="E319" s="1"/>
  <c r="C81"/>
  <c r="F81" s="1"/>
  <c r="G81" s="1"/>
  <c r="H81" s="1"/>
  <c r="I81" s="1"/>
  <c r="C80"/>
  <c r="F80" s="1"/>
  <c r="G80" s="1"/>
  <c r="H80" s="1"/>
  <c r="I80" s="1"/>
  <c r="F79"/>
  <c r="G79" s="1"/>
  <c r="H79" s="1"/>
  <c r="I79" s="1"/>
  <c r="C79"/>
  <c r="C78"/>
  <c r="F78" s="1"/>
  <c r="G78" s="1"/>
  <c r="H78" s="1"/>
  <c r="I78" s="1"/>
  <c r="C77"/>
  <c r="F77" s="1"/>
  <c r="G77" s="1"/>
  <c r="H77" s="1"/>
  <c r="I77" s="1"/>
  <c r="C76"/>
  <c r="F76" s="1"/>
  <c r="G76" s="1"/>
  <c r="H76" s="1"/>
  <c r="I76" s="1"/>
  <c r="C75"/>
  <c r="F75" s="1"/>
  <c r="G75" s="1"/>
  <c r="H75" s="1"/>
  <c r="I75" s="1"/>
  <c r="C74"/>
  <c r="F74" s="1"/>
  <c r="G74" s="1"/>
  <c r="H74" s="1"/>
  <c r="I74" s="1"/>
  <c r="C73"/>
  <c r="F73" s="1"/>
  <c r="G73" s="1"/>
  <c r="H73" s="1"/>
  <c r="I73" s="1"/>
  <c r="C72"/>
  <c r="F72" s="1"/>
  <c r="G72" s="1"/>
  <c r="H72" s="1"/>
  <c r="I72" s="1"/>
  <c r="C71"/>
  <c r="F71" s="1"/>
  <c r="G71" s="1"/>
  <c r="H71" s="1"/>
  <c r="I71" s="1"/>
  <c r="C70"/>
  <c r="F70" s="1"/>
  <c r="G70" s="1"/>
  <c r="H70" s="1"/>
  <c r="I70" s="1"/>
  <c r="C69"/>
  <c r="F69" s="1"/>
  <c r="G69" s="1"/>
  <c r="H69" s="1"/>
  <c r="I69" s="1"/>
  <c r="C68"/>
  <c r="F68" s="1"/>
  <c r="G68" s="1"/>
  <c r="H68" s="1"/>
  <c r="I68" s="1"/>
  <c r="C67"/>
  <c r="F67" s="1"/>
  <c r="G67" s="1"/>
  <c r="H67" s="1"/>
  <c r="I67" s="1"/>
  <c r="C66"/>
  <c r="F66" s="1"/>
  <c r="G66" s="1"/>
  <c r="H66" s="1"/>
  <c r="I66" s="1"/>
  <c r="C65"/>
  <c r="F65" s="1"/>
  <c r="G65" s="1"/>
  <c r="H65" s="1"/>
  <c r="I65" s="1"/>
  <c r="C64"/>
  <c r="F64" s="1"/>
  <c r="G64" s="1"/>
  <c r="H64" s="1"/>
  <c r="I64" s="1"/>
  <c r="C63"/>
  <c r="F63" s="1"/>
  <c r="G63" s="1"/>
  <c r="H63" s="1"/>
  <c r="I63" s="1"/>
  <c r="C62"/>
  <c r="F62" s="1"/>
  <c r="G62" s="1"/>
  <c r="H62" s="1"/>
  <c r="I62" s="1"/>
  <c r="C61"/>
  <c r="F61" s="1"/>
  <c r="G61" s="1"/>
  <c r="H61" s="1"/>
  <c r="I61" s="1"/>
  <c r="C60"/>
  <c r="F60" s="1"/>
  <c r="G60" s="1"/>
  <c r="H60" s="1"/>
  <c r="I60" s="1"/>
  <c r="C59"/>
  <c r="F59" s="1"/>
  <c r="G59" s="1"/>
  <c r="H59" s="1"/>
  <c r="I59" s="1"/>
  <c r="C58"/>
  <c r="F58" s="1"/>
  <c r="G58" s="1"/>
  <c r="H58" s="1"/>
  <c r="I58" s="1"/>
  <c r="C57"/>
  <c r="F57" s="1"/>
  <c r="G57" s="1"/>
  <c r="H57" s="1"/>
  <c r="I57" s="1"/>
  <c r="C56"/>
  <c r="F56" s="1"/>
  <c r="G56" s="1"/>
  <c r="H56" s="1"/>
  <c r="I56" s="1"/>
  <c r="C55"/>
  <c r="F55" s="1"/>
  <c r="G55" s="1"/>
  <c r="H55" s="1"/>
  <c r="I55" s="1"/>
  <c r="C54"/>
  <c r="F54" s="1"/>
  <c r="G54" s="1"/>
  <c r="H54" s="1"/>
  <c r="I54" s="1"/>
  <c r="C53"/>
  <c r="F53" s="1"/>
  <c r="G53" s="1"/>
  <c r="H53" s="1"/>
  <c r="I53" s="1"/>
  <c r="C52"/>
  <c r="F52" s="1"/>
  <c r="G52" s="1"/>
  <c r="H52" s="1"/>
  <c r="I52" s="1"/>
  <c r="C51"/>
  <c r="F51" s="1"/>
  <c r="G51" s="1"/>
  <c r="H51" s="1"/>
  <c r="I51" s="1"/>
  <c r="C50"/>
  <c r="F50" s="1"/>
  <c r="G50" s="1"/>
  <c r="H50" s="1"/>
  <c r="I50" s="1"/>
  <c r="C49"/>
  <c r="F49" s="1"/>
  <c r="G49" s="1"/>
  <c r="H49" s="1"/>
  <c r="I49" s="1"/>
  <c r="C48"/>
  <c r="F48" s="1"/>
  <c r="G48" s="1"/>
  <c r="H48" s="1"/>
  <c r="I48" s="1"/>
  <c r="C47"/>
  <c r="F47" s="1"/>
  <c r="G47" s="1"/>
  <c r="H47" s="1"/>
  <c r="I47" s="1"/>
  <c r="C46"/>
  <c r="F46" s="1"/>
  <c r="G46" s="1"/>
  <c r="H46" s="1"/>
  <c r="I46" s="1"/>
  <c r="C45"/>
  <c r="F45" s="1"/>
  <c r="G45" s="1"/>
  <c r="H45" s="1"/>
  <c r="I45" s="1"/>
  <c r="C44"/>
  <c r="F44" s="1"/>
  <c r="G44" s="1"/>
  <c r="H44" s="1"/>
  <c r="I44" s="1"/>
  <c r="C43"/>
  <c r="F43" s="1"/>
  <c r="G43" s="1"/>
  <c r="H43" s="1"/>
  <c r="I43" s="1"/>
  <c r="C42"/>
  <c r="F42" s="1"/>
  <c r="G42" s="1"/>
  <c r="C41"/>
  <c r="F41" s="1"/>
  <c r="G41" s="1"/>
  <c r="C40"/>
  <c r="F40" s="1"/>
  <c r="G40" s="1"/>
  <c r="V39"/>
  <c r="U39"/>
  <c r="T39"/>
  <c r="S39"/>
  <c r="R39"/>
  <c r="Q39"/>
  <c r="P39"/>
  <c r="C39"/>
  <c r="F39" s="1"/>
  <c r="G39" s="1"/>
  <c r="V38"/>
  <c r="U38"/>
  <c r="T38"/>
  <c r="S38"/>
  <c r="R38"/>
  <c r="Q38"/>
  <c r="P38"/>
  <c r="G38"/>
  <c r="C38"/>
  <c r="F38" s="1"/>
  <c r="V37"/>
  <c r="U37"/>
  <c r="T37"/>
  <c r="S37"/>
  <c r="R37"/>
  <c r="Q37"/>
  <c r="P37"/>
  <c r="G37"/>
  <c r="C37"/>
  <c r="F37" s="1"/>
  <c r="V36"/>
  <c r="U36"/>
  <c r="T36"/>
  <c r="S36"/>
  <c r="R36"/>
  <c r="Q36"/>
  <c r="P36"/>
  <c r="G36"/>
  <c r="C36"/>
  <c r="F36" s="1"/>
  <c r="V35"/>
  <c r="U35"/>
  <c r="T35"/>
  <c r="S35"/>
  <c r="R35"/>
  <c r="Q35"/>
  <c r="P35"/>
  <c r="G35"/>
  <c r="C35"/>
  <c r="F35" s="1"/>
  <c r="V34"/>
  <c r="U34"/>
  <c r="T34"/>
  <c r="S34"/>
  <c r="R34"/>
  <c r="Q34"/>
  <c r="P34"/>
  <c r="G34"/>
  <c r="C34"/>
  <c r="F34" s="1"/>
  <c r="V33"/>
  <c r="U33"/>
  <c r="T33"/>
  <c r="S33"/>
  <c r="R33"/>
  <c r="Q33"/>
  <c r="P33"/>
  <c r="G33"/>
  <c r="C33"/>
  <c r="F33" s="1"/>
  <c r="V32"/>
  <c r="U32"/>
  <c r="T32"/>
  <c r="S32"/>
  <c r="R32"/>
  <c r="Q32"/>
  <c r="P32"/>
  <c r="G32"/>
  <c r="C32"/>
  <c r="F32" s="1"/>
  <c r="V31"/>
  <c r="U31"/>
  <c r="T31"/>
  <c r="S31"/>
  <c r="R31"/>
  <c r="Q31"/>
  <c r="P31"/>
  <c r="G31"/>
  <c r="C31"/>
  <c r="F31" s="1"/>
  <c r="V30"/>
  <c r="U30"/>
  <c r="T30"/>
  <c r="S30"/>
  <c r="R30"/>
  <c r="Q30"/>
  <c r="P30"/>
  <c r="G30"/>
  <c r="C30"/>
  <c r="F30" s="1"/>
  <c r="V29"/>
  <c r="U29"/>
  <c r="T29"/>
  <c r="S29"/>
  <c r="R29"/>
  <c r="Q29"/>
  <c r="P29"/>
  <c r="G29"/>
  <c r="C29"/>
  <c r="F29" s="1"/>
  <c r="V28"/>
  <c r="U28"/>
  <c r="T28"/>
  <c r="S28"/>
  <c r="R28"/>
  <c r="Q28"/>
  <c r="P28"/>
  <c r="G28"/>
  <c r="C28"/>
  <c r="F28" s="1"/>
  <c r="V27"/>
  <c r="U27"/>
  <c r="T27"/>
  <c r="S27"/>
  <c r="R27"/>
  <c r="Q27"/>
  <c r="P27"/>
  <c r="G27"/>
  <c r="C27"/>
  <c r="F27" s="1"/>
  <c r="V26"/>
  <c r="U26"/>
  <c r="T26"/>
  <c r="S26"/>
  <c r="R26"/>
  <c r="Q26"/>
  <c r="P26"/>
  <c r="G26"/>
  <c r="C26"/>
  <c r="F26" s="1"/>
  <c r="V25"/>
  <c r="U25"/>
  <c r="T25"/>
  <c r="S25"/>
  <c r="R25"/>
  <c r="Q25"/>
  <c r="P25"/>
  <c r="G25"/>
  <c r="C25"/>
  <c r="F25" s="1"/>
  <c r="V24"/>
  <c r="U24"/>
  <c r="T24"/>
  <c r="S24"/>
  <c r="R24"/>
  <c r="Q24"/>
  <c r="P24"/>
  <c r="G24"/>
  <c r="C24"/>
  <c r="F24" s="1"/>
  <c r="V23"/>
  <c r="U23"/>
  <c r="T23"/>
  <c r="S23"/>
  <c r="R23"/>
  <c r="Q23"/>
  <c r="P23"/>
  <c r="G23"/>
  <c r="C23"/>
  <c r="F23" s="1"/>
  <c r="V22"/>
  <c r="U22"/>
  <c r="T22"/>
  <c r="S22"/>
  <c r="R22"/>
  <c r="Q22"/>
  <c r="P22"/>
  <c r="G22"/>
  <c r="C22"/>
  <c r="F22" s="1"/>
  <c r="V21"/>
  <c r="U21"/>
  <c r="T21"/>
  <c r="S21"/>
  <c r="R21"/>
  <c r="Q21"/>
  <c r="P21"/>
  <c r="G21"/>
  <c r="C21"/>
  <c r="F21" s="1"/>
  <c r="V20"/>
  <c r="U20"/>
  <c r="T20"/>
  <c r="S20"/>
  <c r="R20"/>
  <c r="Q20"/>
  <c r="P20"/>
  <c r="G20"/>
  <c r="C20"/>
  <c r="F20" s="1"/>
  <c r="V19"/>
  <c r="U19"/>
  <c r="T19"/>
  <c r="S19"/>
  <c r="R19"/>
  <c r="Q19"/>
  <c r="P19"/>
  <c r="G19"/>
  <c r="C19"/>
  <c r="F19" s="1"/>
  <c r="V18"/>
  <c r="U18"/>
  <c r="T18"/>
  <c r="S18"/>
  <c r="R18"/>
  <c r="Q18"/>
  <c r="P18"/>
  <c r="G18"/>
  <c r="C18"/>
  <c r="F18" s="1"/>
  <c r="V17"/>
  <c r="U17"/>
  <c r="T17"/>
  <c r="S17"/>
  <c r="R17"/>
  <c r="Q17"/>
  <c r="P17"/>
  <c r="G17"/>
  <c r="C17"/>
  <c r="F17" s="1"/>
  <c r="V16"/>
  <c r="U16"/>
  <c r="T16"/>
  <c r="S16"/>
  <c r="R16"/>
  <c r="Q16"/>
  <c r="P16"/>
  <c r="G16"/>
  <c r="C16"/>
  <c r="F16" s="1"/>
  <c r="V15"/>
  <c r="U15"/>
  <c r="T15"/>
  <c r="S15"/>
  <c r="R15"/>
  <c r="Q15"/>
  <c r="P15"/>
  <c r="G15"/>
  <c r="C15"/>
  <c r="F15" s="1"/>
  <c r="V14"/>
  <c r="U14"/>
  <c r="T14"/>
  <c r="S14"/>
  <c r="R14"/>
  <c r="Q14"/>
  <c r="P14"/>
  <c r="G14"/>
  <c r="C14"/>
  <c r="F14" s="1"/>
  <c r="V13"/>
  <c r="U13"/>
  <c r="T13"/>
  <c r="S13"/>
  <c r="R13"/>
  <c r="Q13"/>
  <c r="P13"/>
  <c r="G13"/>
  <c r="C13"/>
  <c r="F13" s="1"/>
  <c r="V12"/>
  <c r="U12"/>
  <c r="T12"/>
  <c r="S12"/>
  <c r="R12"/>
  <c r="Q12"/>
  <c r="P12"/>
  <c r="G12"/>
  <c r="C12"/>
  <c r="F12" s="1"/>
  <c r="V11"/>
  <c r="U11"/>
  <c r="T11"/>
  <c r="S11"/>
  <c r="R11"/>
  <c r="Q11"/>
  <c r="P11"/>
  <c r="G11"/>
  <c r="C11"/>
  <c r="F11" s="1"/>
  <c r="V10"/>
  <c r="U10"/>
  <c r="T10"/>
  <c r="S10"/>
  <c r="R10"/>
  <c r="Q10"/>
  <c r="P10"/>
  <c r="G10"/>
  <c r="C10"/>
  <c r="F10" s="1"/>
  <c r="G9"/>
  <c r="F9"/>
  <c r="L2"/>
  <c r="I4" l="1"/>
  <c r="I3"/>
  <c r="R40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7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R285" s="1"/>
  <c r="R286" s="1"/>
  <c r="R287" s="1"/>
  <c r="R288" s="1"/>
  <c r="R289" s="1"/>
  <c r="R290" s="1"/>
  <c r="R291" s="1"/>
  <c r="R292" s="1"/>
  <c r="R293" s="1"/>
  <c r="R294" s="1"/>
  <c r="R295" s="1"/>
  <c r="R296" s="1"/>
  <c r="R297" s="1"/>
  <c r="R298" s="1"/>
  <c r="R299" s="1"/>
  <c r="R300" s="1"/>
  <c r="R301" s="1"/>
  <c r="R302" s="1"/>
  <c r="R303" s="1"/>
  <c r="R304" s="1"/>
  <c r="R305" s="1"/>
  <c r="R306" s="1"/>
  <c r="R307" s="1"/>
  <c r="R308" s="1"/>
  <c r="R309" s="1"/>
  <c r="R310" s="1"/>
  <c r="R311" s="1"/>
  <c r="R312" s="1"/>
  <c r="R313" s="1"/>
  <c r="R314" s="1"/>
  <c r="R315" s="1"/>
  <c r="R316" s="1"/>
  <c r="R317" s="1"/>
  <c r="R318" s="1"/>
  <c r="R319" s="1"/>
  <c r="R320" s="1"/>
  <c r="R321" s="1"/>
  <c r="R322" s="1"/>
  <c r="R323" s="1"/>
  <c r="R324" s="1"/>
  <c r="R325" s="1"/>
  <c r="R326" s="1"/>
  <c r="R327" s="1"/>
  <c r="R328" s="1"/>
  <c r="R329" s="1"/>
  <c r="R330" s="1"/>
  <c r="R331" s="1"/>
  <c r="R332" s="1"/>
  <c r="R333" s="1"/>
  <c r="R334" s="1"/>
  <c r="R335" s="1"/>
  <c r="R336" s="1"/>
  <c r="R337" s="1"/>
  <c r="R338" s="1"/>
  <c r="R339" s="1"/>
  <c r="R340" s="1"/>
  <c r="R341" s="1"/>
  <c r="R342" s="1"/>
  <c r="R343" s="1"/>
  <c r="R344" s="1"/>
  <c r="R345" s="1"/>
  <c r="R346" s="1"/>
  <c r="R347" s="1"/>
  <c r="R348" s="1"/>
  <c r="R349" s="1"/>
  <c r="R350" s="1"/>
  <c r="R351" s="1"/>
  <c r="R352" s="1"/>
  <c r="R353" s="1"/>
  <c r="R354" s="1"/>
  <c r="R355" s="1"/>
  <c r="R356" s="1"/>
  <c r="R357" s="1"/>
  <c r="R358" s="1"/>
  <c r="R359" s="1"/>
  <c r="R360" s="1"/>
  <c r="R361" s="1"/>
  <c r="R362" s="1"/>
  <c r="R363" s="1"/>
  <c r="R364" s="1"/>
  <c r="R365" s="1"/>
  <c r="R366" s="1"/>
  <c r="R367" s="1"/>
  <c r="R368" s="1"/>
  <c r="R369" s="1"/>
  <c r="R370" s="1"/>
  <c r="R371" s="1"/>
  <c r="R372" s="1"/>
  <c r="R373" s="1"/>
  <c r="R374" s="1"/>
  <c r="R375" s="1"/>
  <c r="R376" s="1"/>
  <c r="R377" s="1"/>
  <c r="R378" s="1"/>
  <c r="R379" s="1"/>
  <c r="R380" s="1"/>
  <c r="R381" s="1"/>
  <c r="R382" s="1"/>
  <c r="R383" s="1"/>
  <c r="R384" s="1"/>
  <c r="R385" s="1"/>
  <c r="R386" s="1"/>
  <c r="R387" s="1"/>
  <c r="R388" s="1"/>
  <c r="R389" s="1"/>
  <c r="R390" s="1"/>
  <c r="R391" s="1"/>
  <c r="R392" s="1"/>
  <c r="R393" s="1"/>
  <c r="R394" s="1"/>
  <c r="R395" s="1"/>
  <c r="R396" s="1"/>
  <c r="R397" s="1"/>
  <c r="R398" s="1"/>
  <c r="R399" s="1"/>
  <c r="R400" s="1"/>
  <c r="R401" s="1"/>
  <c r="R402" s="1"/>
  <c r="R403" s="1"/>
  <c r="R404" s="1"/>
  <c r="R405" s="1"/>
  <c r="R406" s="1"/>
  <c r="R407" s="1"/>
  <c r="R408" s="1"/>
  <c r="R409" s="1"/>
  <c r="R410" s="1"/>
  <c r="R411" s="1"/>
  <c r="R412" s="1"/>
  <c r="R413" s="1"/>
  <c r="R414" s="1"/>
  <c r="R415" s="1"/>
  <c r="R416" s="1"/>
  <c r="R417" s="1"/>
  <c r="R418" s="1"/>
  <c r="R419" s="1"/>
  <c r="R420" s="1"/>
  <c r="R421" s="1"/>
  <c r="R422" s="1"/>
  <c r="R423" s="1"/>
  <c r="R424" s="1"/>
  <c r="R425" s="1"/>
  <c r="R426" s="1"/>
  <c r="R427" s="1"/>
  <c r="R428" s="1"/>
  <c r="R429" s="1"/>
  <c r="R430" s="1"/>
  <c r="R431" s="1"/>
  <c r="R432" s="1"/>
  <c r="R433" s="1"/>
  <c r="R434" s="1"/>
  <c r="R435" s="1"/>
  <c r="R436" s="1"/>
  <c r="R437" s="1"/>
  <c r="R438" s="1"/>
  <c r="R439" s="1"/>
  <c r="R440" s="1"/>
  <c r="R441" s="1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R463" s="1"/>
  <c r="R464" s="1"/>
  <c r="R465" s="1"/>
  <c r="R466" s="1"/>
  <c r="R467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R484" s="1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R502" s="1"/>
  <c r="R503" s="1"/>
  <c r="R504" s="1"/>
  <c r="R505" s="1"/>
  <c r="R506" s="1"/>
  <c r="R507" s="1"/>
  <c r="R508" s="1"/>
  <c r="R509" s="1"/>
  <c r="R510" s="1"/>
  <c r="R511" s="1"/>
  <c r="R512" s="1"/>
  <c r="R513" s="1"/>
  <c r="R514" s="1"/>
  <c r="R515" s="1"/>
  <c r="R516" s="1"/>
  <c r="R517" s="1"/>
  <c r="R518" s="1"/>
  <c r="R519" s="1"/>
  <c r="R520" s="1"/>
  <c r="R521" s="1"/>
  <c r="R522" s="1"/>
  <c r="R523" s="1"/>
  <c r="R524" s="1"/>
  <c r="R525" s="1"/>
  <c r="R526" s="1"/>
  <c r="R527" s="1"/>
  <c r="R528" s="1"/>
  <c r="R529" s="1"/>
  <c r="R530" s="1"/>
  <c r="R531" s="1"/>
  <c r="R532" s="1"/>
  <c r="R533" s="1"/>
  <c r="R534" s="1"/>
  <c r="R535" s="1"/>
  <c r="R536" s="1"/>
  <c r="R537" s="1"/>
  <c r="R538" s="1"/>
  <c r="R539" s="1"/>
  <c r="R540" s="1"/>
  <c r="R541" s="1"/>
  <c r="R542" s="1"/>
  <c r="R543" s="1"/>
  <c r="R544" s="1"/>
  <c r="R545" s="1"/>
  <c r="R546" s="1"/>
  <c r="R547" s="1"/>
  <c r="R548" s="1"/>
  <c r="R549" s="1"/>
  <c r="R550" s="1"/>
  <c r="R551" s="1"/>
  <c r="R552" s="1"/>
  <c r="R553" s="1"/>
  <c r="R554" s="1"/>
  <c r="R555" s="1"/>
  <c r="R556" s="1"/>
  <c r="R557" s="1"/>
  <c r="R558" s="1"/>
  <c r="R559" s="1"/>
  <c r="R560" s="1"/>
  <c r="R561" s="1"/>
  <c r="R562" s="1"/>
  <c r="R563" s="1"/>
  <c r="R564" s="1"/>
  <c r="R565" s="1"/>
  <c r="R566" s="1"/>
  <c r="R567" s="1"/>
  <c r="R568" s="1"/>
  <c r="R569" s="1"/>
  <c r="R570" s="1"/>
  <c r="R571" s="1"/>
  <c r="R572" s="1"/>
  <c r="R573" s="1"/>
  <c r="R574" s="1"/>
  <c r="R575" s="1"/>
  <c r="R576" s="1"/>
  <c r="R577" s="1"/>
  <c r="R578" s="1"/>
  <c r="R579" s="1"/>
  <c r="R580" s="1"/>
  <c r="R581" s="1"/>
  <c r="R582" s="1"/>
  <c r="R583" s="1"/>
  <c r="R584" s="1"/>
  <c r="R585" s="1"/>
  <c r="R586" s="1"/>
  <c r="R587" s="1"/>
  <c r="R588" s="1"/>
  <c r="R589" s="1"/>
  <c r="R590" s="1"/>
  <c r="R591" s="1"/>
  <c r="R592" s="1"/>
  <c r="R593" s="1"/>
  <c r="R594" s="1"/>
  <c r="R595" s="1"/>
  <c r="R596" s="1"/>
  <c r="R597" s="1"/>
  <c r="R598" s="1"/>
  <c r="R599" s="1"/>
  <c r="R600" s="1"/>
  <c r="R601" s="1"/>
  <c r="R602" s="1"/>
  <c r="R603" s="1"/>
  <c r="R604" s="1"/>
  <c r="R605" s="1"/>
  <c r="R606" s="1"/>
  <c r="R607" s="1"/>
  <c r="R608" s="1"/>
  <c r="R609" s="1"/>
  <c r="R610" s="1"/>
  <c r="R611" s="1"/>
  <c r="R612" s="1"/>
  <c r="R613" s="1"/>
  <c r="R614" s="1"/>
  <c r="R615" s="1"/>
  <c r="R616" s="1"/>
  <c r="R617" s="1"/>
  <c r="R618" s="1"/>
  <c r="R619" s="1"/>
  <c r="R620" s="1"/>
  <c r="R621" s="1"/>
  <c r="R622" s="1"/>
  <c r="R623" s="1"/>
  <c r="R624" s="1"/>
  <c r="R625" s="1"/>
  <c r="R626" s="1"/>
  <c r="R627" s="1"/>
  <c r="R628" s="1"/>
  <c r="R629" s="1"/>
  <c r="R630" s="1"/>
  <c r="R631" s="1"/>
  <c r="R632" s="1"/>
  <c r="R633" s="1"/>
  <c r="O69"/>
  <c r="O71"/>
  <c r="O73"/>
  <c r="O75"/>
  <c r="O77"/>
  <c r="O79"/>
  <c r="O81"/>
  <c r="J634"/>
  <c r="U40"/>
  <c r="O80"/>
  <c r="O78"/>
  <c r="O76"/>
  <c r="O74"/>
  <c r="O72"/>
  <c r="T40"/>
  <c r="Q40"/>
  <c r="O70"/>
  <c r="D82"/>
  <c r="C83"/>
  <c r="F83" s="1"/>
  <c r="G83" s="1"/>
  <c r="H83" s="1"/>
  <c r="I83" s="1"/>
  <c r="D84"/>
  <c r="D85"/>
  <c r="D86"/>
  <c r="M2"/>
  <c r="N2" s="1"/>
  <c r="O2" s="1"/>
  <c r="P2" s="1"/>
  <c r="Q2" s="1"/>
  <c r="C82"/>
  <c r="F82" s="1"/>
  <c r="G82" s="1"/>
  <c r="D83"/>
  <c r="C84"/>
  <c r="F84" s="1"/>
  <c r="G84" s="1"/>
  <c r="H84" s="1"/>
  <c r="I84" s="1"/>
  <c r="C85"/>
  <c r="F85" s="1"/>
  <c r="G85" s="1"/>
  <c r="H85" s="1"/>
  <c r="I85" s="1"/>
  <c r="C86"/>
  <c r="F86" s="1"/>
  <c r="G86" s="1"/>
  <c r="H86" s="1"/>
  <c r="I86" s="1"/>
  <c r="O82" l="1"/>
  <c r="H82"/>
  <c r="I82" s="1"/>
  <c r="V40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R634"/>
  <c r="R636" s="1"/>
  <c r="J635" s="1"/>
  <c r="J636" s="1"/>
  <c r="P40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T4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U4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Q4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S40"/>
  <c r="O85"/>
  <c r="O83"/>
  <c r="O84"/>
  <c r="O86"/>
  <c r="U83" l="1"/>
  <c r="U84" s="1"/>
  <c r="U85" s="1"/>
  <c r="U86" s="1"/>
  <c r="U87" s="1"/>
  <c r="P83"/>
  <c r="T72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V84"/>
  <c r="V85" s="1"/>
  <c r="V86" s="1"/>
  <c r="V87" s="1"/>
  <c r="S4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P84"/>
  <c r="Q83"/>
  <c r="P85" l="1"/>
  <c r="P86" s="1"/>
  <c r="P87" s="1"/>
  <c r="Q84"/>
  <c r="Q85" s="1"/>
  <c r="Q86" s="1"/>
  <c r="Q87" s="1"/>
  <c r="K4" l="1"/>
  <c r="D87" l="1"/>
  <c r="D89"/>
  <c r="D101" s="1"/>
  <c r="D113" s="1"/>
  <c r="D91"/>
  <c r="D93"/>
  <c r="D105" s="1"/>
  <c r="D117" s="1"/>
  <c r="D88"/>
  <c r="D90"/>
  <c r="D102" s="1"/>
  <c r="D114" s="1"/>
  <c r="D92"/>
  <c r="D94"/>
  <c r="D106" s="1"/>
  <c r="D118" s="1"/>
  <c r="D95"/>
  <c r="D97"/>
  <c r="D109" s="1"/>
  <c r="D121" s="1"/>
  <c r="D99"/>
  <c r="D111" s="1"/>
  <c r="D103"/>
  <c r="D115" s="1"/>
  <c r="D96"/>
  <c r="D108" s="1"/>
  <c r="D120" s="1"/>
  <c r="D98"/>
  <c r="D110" s="1"/>
  <c r="D122" s="1"/>
  <c r="D100"/>
  <c r="D112" s="1"/>
  <c r="D104"/>
  <c r="D116" s="1"/>
  <c r="D107"/>
  <c r="D119" s="1"/>
  <c r="K3"/>
  <c r="C87" l="1"/>
  <c r="F87" s="1"/>
  <c r="G87" s="1"/>
  <c r="H87" s="1"/>
  <c r="I87" s="1"/>
  <c r="C89"/>
  <c r="F89" s="1"/>
  <c r="G89" s="1"/>
  <c r="H89" s="1"/>
  <c r="I89" s="1"/>
  <c r="C91"/>
  <c r="F91" s="1"/>
  <c r="G91" s="1"/>
  <c r="H91" s="1"/>
  <c r="I91" s="1"/>
  <c r="C93"/>
  <c r="F93" s="1"/>
  <c r="G93" s="1"/>
  <c r="H93" s="1"/>
  <c r="I93" s="1"/>
  <c r="C95"/>
  <c r="F95" s="1"/>
  <c r="G95" s="1"/>
  <c r="H95" s="1"/>
  <c r="I95" s="1"/>
  <c r="C88"/>
  <c r="F88" s="1"/>
  <c r="G88" s="1"/>
  <c r="H88" s="1"/>
  <c r="I88" s="1"/>
  <c r="C92"/>
  <c r="F92" s="1"/>
  <c r="G92" s="1"/>
  <c r="H92" s="1"/>
  <c r="I92" s="1"/>
  <c r="C90"/>
  <c r="F90" s="1"/>
  <c r="G90" s="1"/>
  <c r="H90" s="1"/>
  <c r="I90" s="1"/>
  <c r="C94"/>
  <c r="F94" s="1"/>
  <c r="G94" s="1"/>
  <c r="H94" s="1"/>
  <c r="I94" s="1"/>
  <c r="C97"/>
  <c r="C99"/>
  <c r="C101"/>
  <c r="C103"/>
  <c r="C105"/>
  <c r="C107"/>
  <c r="C98"/>
  <c r="C106"/>
  <c r="C96"/>
  <c r="C100"/>
  <c r="C104"/>
  <c r="D130"/>
  <c r="D178"/>
  <c r="C178" s="1"/>
  <c r="F178" s="1"/>
  <c r="G178" s="1"/>
  <c r="H178" s="1"/>
  <c r="I178" s="1"/>
  <c r="D126"/>
  <c r="D174"/>
  <c r="C174" s="1"/>
  <c r="F174" s="1"/>
  <c r="G174" s="1"/>
  <c r="H174" s="1"/>
  <c r="I174" s="1"/>
  <c r="D134"/>
  <c r="D182"/>
  <c r="C182" s="1"/>
  <c r="F182" s="1"/>
  <c r="G182" s="1"/>
  <c r="H182" s="1"/>
  <c r="I182" s="1"/>
  <c r="D129"/>
  <c r="D177"/>
  <c r="C177" s="1"/>
  <c r="F177" s="1"/>
  <c r="G177" s="1"/>
  <c r="H177" s="1"/>
  <c r="I177" s="1"/>
  <c r="D125"/>
  <c r="D173"/>
  <c r="C173" s="1"/>
  <c r="F173" s="1"/>
  <c r="G173" s="1"/>
  <c r="H173" s="1"/>
  <c r="I173" s="1"/>
  <c r="D133"/>
  <c r="D181"/>
  <c r="C181" s="1"/>
  <c r="F181" s="1"/>
  <c r="G181" s="1"/>
  <c r="H181" s="1"/>
  <c r="I181" s="1"/>
  <c r="D131"/>
  <c r="D179"/>
  <c r="C179" s="1"/>
  <c r="F179" s="1"/>
  <c r="G179" s="1"/>
  <c r="H179" s="1"/>
  <c r="I179" s="1"/>
  <c r="D128"/>
  <c r="D176"/>
  <c r="C176" s="1"/>
  <c r="F176" s="1"/>
  <c r="G176" s="1"/>
  <c r="H176" s="1"/>
  <c r="I176" s="1"/>
  <c r="D124"/>
  <c r="D172"/>
  <c r="C172" s="1"/>
  <c r="F172" s="1"/>
  <c r="G172" s="1"/>
  <c r="H172" s="1"/>
  <c r="I172" s="1"/>
  <c r="D132"/>
  <c r="D180"/>
  <c r="C180" s="1"/>
  <c r="F180" s="1"/>
  <c r="G180" s="1"/>
  <c r="H180" s="1"/>
  <c r="I180" s="1"/>
  <c r="D127"/>
  <c r="D175"/>
  <c r="C175" s="1"/>
  <c r="F175" s="1"/>
  <c r="G175" s="1"/>
  <c r="H175" s="1"/>
  <c r="I175" s="1"/>
  <c r="D123"/>
  <c r="D171"/>
  <c r="C171" s="1"/>
  <c r="F171" s="1"/>
  <c r="G171" s="1"/>
  <c r="H171" s="1"/>
  <c r="I171" s="1"/>
  <c r="C102" l="1"/>
  <c r="T88"/>
  <c r="U88"/>
  <c r="O89"/>
  <c r="O93"/>
  <c r="O90"/>
  <c r="O94"/>
  <c r="V88"/>
  <c r="O87"/>
  <c r="O91"/>
  <c r="O95"/>
  <c r="O88"/>
  <c r="O92"/>
  <c r="D135"/>
  <c r="D183"/>
  <c r="C183" s="1"/>
  <c r="F183" s="1"/>
  <c r="G183" s="1"/>
  <c r="H183" s="1"/>
  <c r="I183" s="1"/>
  <c r="D139"/>
  <c r="D187"/>
  <c r="C187" s="1"/>
  <c r="F187" s="1"/>
  <c r="G187" s="1"/>
  <c r="H187" s="1"/>
  <c r="I187" s="1"/>
  <c r="D144"/>
  <c r="D156" s="1"/>
  <c r="D168" s="1"/>
  <c r="C168" s="1"/>
  <c r="F168" s="1"/>
  <c r="G168" s="1"/>
  <c r="H168" s="1"/>
  <c r="I168" s="1"/>
  <c r="D192"/>
  <c r="C192" s="1"/>
  <c r="F192" s="1"/>
  <c r="G192" s="1"/>
  <c r="H192" s="1"/>
  <c r="I192" s="1"/>
  <c r="D136"/>
  <c r="D184"/>
  <c r="C184" s="1"/>
  <c r="F184" s="1"/>
  <c r="G184" s="1"/>
  <c r="H184" s="1"/>
  <c r="I184" s="1"/>
  <c r="D140"/>
  <c r="D188"/>
  <c r="C188" s="1"/>
  <c r="F188" s="1"/>
  <c r="G188" s="1"/>
  <c r="H188" s="1"/>
  <c r="I188" s="1"/>
  <c r="D143"/>
  <c r="D155" s="1"/>
  <c r="D191"/>
  <c r="C191" s="1"/>
  <c r="F191" s="1"/>
  <c r="G191" s="1"/>
  <c r="H191" s="1"/>
  <c r="I191" s="1"/>
  <c r="D145"/>
  <c r="D157" s="1"/>
  <c r="D169" s="1"/>
  <c r="C169" s="1"/>
  <c r="F169" s="1"/>
  <c r="G169" s="1"/>
  <c r="H169" s="1"/>
  <c r="I169" s="1"/>
  <c r="D193"/>
  <c r="C193" s="1"/>
  <c r="F193" s="1"/>
  <c r="G193" s="1"/>
  <c r="H193" s="1"/>
  <c r="I193" s="1"/>
  <c r="D137"/>
  <c r="D185"/>
  <c r="C185" s="1"/>
  <c r="F185" s="1"/>
  <c r="G185" s="1"/>
  <c r="H185" s="1"/>
  <c r="I185" s="1"/>
  <c r="D141"/>
  <c r="D189"/>
  <c r="C189" s="1"/>
  <c r="F189" s="1"/>
  <c r="G189" s="1"/>
  <c r="H189" s="1"/>
  <c r="I189" s="1"/>
  <c r="D146"/>
  <c r="D158" s="1"/>
  <c r="D170" s="1"/>
  <c r="C170" s="1"/>
  <c r="F170" s="1"/>
  <c r="G170" s="1"/>
  <c r="H170" s="1"/>
  <c r="I170" s="1"/>
  <c r="D194"/>
  <c r="C194" s="1"/>
  <c r="F194" s="1"/>
  <c r="G194" s="1"/>
  <c r="H194" s="1"/>
  <c r="I194" s="1"/>
  <c r="D138"/>
  <c r="D186"/>
  <c r="C186" s="1"/>
  <c r="F186" s="1"/>
  <c r="G186" s="1"/>
  <c r="H186" s="1"/>
  <c r="I186" s="1"/>
  <c r="D142"/>
  <c r="D154" s="1"/>
  <c r="D166" s="1"/>
  <c r="C166" s="1"/>
  <c r="F166" s="1"/>
  <c r="G166" s="1"/>
  <c r="H166" s="1"/>
  <c r="I166" s="1"/>
  <c r="D190"/>
  <c r="C190" s="1"/>
  <c r="F190" s="1"/>
  <c r="G190" s="1"/>
  <c r="H190" s="1"/>
  <c r="I190" s="1"/>
  <c r="F100"/>
  <c r="G100" s="1"/>
  <c r="H100" s="1"/>
  <c r="I100" s="1"/>
  <c r="C112"/>
  <c r="F106"/>
  <c r="G106" s="1"/>
  <c r="H106" s="1"/>
  <c r="I106" s="1"/>
  <c r="C118"/>
  <c r="F98"/>
  <c r="G98" s="1"/>
  <c r="H98" s="1"/>
  <c r="I98" s="1"/>
  <c r="C110"/>
  <c r="C158"/>
  <c r="F158" s="1"/>
  <c r="G158" s="1"/>
  <c r="H158" s="1"/>
  <c r="I158" s="1"/>
  <c r="F105"/>
  <c r="G105" s="1"/>
  <c r="H105" s="1"/>
  <c r="I105" s="1"/>
  <c r="C117"/>
  <c r="F101"/>
  <c r="G101" s="1"/>
  <c r="H101" s="1"/>
  <c r="I101" s="1"/>
  <c r="C113"/>
  <c r="F97"/>
  <c r="G97" s="1"/>
  <c r="H97" s="1"/>
  <c r="I97" s="1"/>
  <c r="C109"/>
  <c r="C157"/>
  <c r="F157" s="1"/>
  <c r="G157" s="1"/>
  <c r="H157" s="1"/>
  <c r="I157" s="1"/>
  <c r="F104"/>
  <c r="G104" s="1"/>
  <c r="H104" s="1"/>
  <c r="I104" s="1"/>
  <c r="C116"/>
  <c r="F96"/>
  <c r="G96" s="1"/>
  <c r="H96" s="1"/>
  <c r="I96" s="1"/>
  <c r="C108"/>
  <c r="C156"/>
  <c r="F156" s="1"/>
  <c r="G156" s="1"/>
  <c r="H156" s="1"/>
  <c r="I156" s="1"/>
  <c r="F102"/>
  <c r="G102" s="1"/>
  <c r="H102" s="1"/>
  <c r="I102" s="1"/>
  <c r="C114"/>
  <c r="F107"/>
  <c r="G107" s="1"/>
  <c r="H107" s="1"/>
  <c r="I107" s="1"/>
  <c r="C119"/>
  <c r="F103"/>
  <c r="G103" s="1"/>
  <c r="H103" s="1"/>
  <c r="I103" s="1"/>
  <c r="C115"/>
  <c r="F99"/>
  <c r="G99" s="1"/>
  <c r="H99" s="1"/>
  <c r="I99" s="1"/>
  <c r="C111"/>
  <c r="S88" l="1"/>
  <c r="S89" s="1"/>
  <c r="S90" s="1"/>
  <c r="S91" s="1"/>
  <c r="S92" s="1"/>
  <c r="S93" s="1"/>
  <c r="S94" s="1"/>
  <c r="S95" s="1"/>
  <c r="S96" s="1"/>
  <c r="V89"/>
  <c r="V90" s="1"/>
  <c r="V91" s="1"/>
  <c r="V92" s="1"/>
  <c r="V93" s="1"/>
  <c r="V94" s="1"/>
  <c r="V95" s="1"/>
  <c r="V96" s="1"/>
  <c r="T89"/>
  <c r="T90" s="1"/>
  <c r="T91" s="1"/>
  <c r="T92" s="1"/>
  <c r="T93" s="1"/>
  <c r="T94" s="1"/>
  <c r="T95" s="1"/>
  <c r="T96" s="1"/>
  <c r="Q88"/>
  <c r="Q89" s="1"/>
  <c r="Q90" s="1"/>
  <c r="Q91" s="1"/>
  <c r="Q92" s="1"/>
  <c r="Q93" s="1"/>
  <c r="Q94" s="1"/>
  <c r="Q95" s="1"/>
  <c r="Q96" s="1"/>
  <c r="P88"/>
  <c r="P89" s="1"/>
  <c r="P90" s="1"/>
  <c r="P91" s="1"/>
  <c r="P92" s="1"/>
  <c r="P93" s="1"/>
  <c r="P94" s="1"/>
  <c r="P95" s="1"/>
  <c r="P96" s="1"/>
  <c r="U89"/>
  <c r="U90" s="1"/>
  <c r="U91" s="1"/>
  <c r="U92" s="1"/>
  <c r="U93" s="1"/>
  <c r="U94" s="1"/>
  <c r="U95" s="1"/>
  <c r="U96" s="1"/>
  <c r="U97" s="1"/>
  <c r="F108"/>
  <c r="G108" s="1"/>
  <c r="H108" s="1"/>
  <c r="I108" s="1"/>
  <c r="C120"/>
  <c r="F116"/>
  <c r="G116" s="1"/>
  <c r="H116" s="1"/>
  <c r="I116" s="1"/>
  <c r="C128"/>
  <c r="F109"/>
  <c r="G109" s="1"/>
  <c r="H109" s="1"/>
  <c r="I109" s="1"/>
  <c r="C121"/>
  <c r="F113"/>
  <c r="G113" s="1"/>
  <c r="H113" s="1"/>
  <c r="I113" s="1"/>
  <c r="C125"/>
  <c r="F117"/>
  <c r="G117" s="1"/>
  <c r="H117" s="1"/>
  <c r="I117" s="1"/>
  <c r="C129"/>
  <c r="D150"/>
  <c r="D162" s="1"/>
  <c r="C162" s="1"/>
  <c r="F162" s="1"/>
  <c r="G162" s="1"/>
  <c r="H162" s="1"/>
  <c r="I162" s="1"/>
  <c r="D198"/>
  <c r="C198" s="1"/>
  <c r="F198" s="1"/>
  <c r="G198" s="1"/>
  <c r="H198" s="1"/>
  <c r="I198" s="1"/>
  <c r="D153"/>
  <c r="D165" s="1"/>
  <c r="C165" s="1"/>
  <c r="F165" s="1"/>
  <c r="G165" s="1"/>
  <c r="H165" s="1"/>
  <c r="I165" s="1"/>
  <c r="D201"/>
  <c r="D149"/>
  <c r="D161" s="1"/>
  <c r="C161" s="1"/>
  <c r="F161" s="1"/>
  <c r="G161" s="1"/>
  <c r="H161" s="1"/>
  <c r="I161" s="1"/>
  <c r="D197"/>
  <c r="C197" s="1"/>
  <c r="F197" s="1"/>
  <c r="G197" s="1"/>
  <c r="H197" s="1"/>
  <c r="I197" s="1"/>
  <c r="D167"/>
  <c r="C167" s="1"/>
  <c r="F167" s="1"/>
  <c r="G167" s="1"/>
  <c r="H167" s="1"/>
  <c r="I167" s="1"/>
  <c r="L4"/>
  <c r="D152"/>
  <c r="D164" s="1"/>
  <c r="C164" s="1"/>
  <c r="F164" s="1"/>
  <c r="G164" s="1"/>
  <c r="H164" s="1"/>
  <c r="I164" s="1"/>
  <c r="D200"/>
  <c r="C200" s="1"/>
  <c r="F200" s="1"/>
  <c r="G200" s="1"/>
  <c r="H200" s="1"/>
  <c r="I200" s="1"/>
  <c r="D148"/>
  <c r="D160" s="1"/>
  <c r="C160" s="1"/>
  <c r="F160" s="1"/>
  <c r="G160" s="1"/>
  <c r="H160" s="1"/>
  <c r="I160" s="1"/>
  <c r="D196"/>
  <c r="C196" s="1"/>
  <c r="F196" s="1"/>
  <c r="G196" s="1"/>
  <c r="H196" s="1"/>
  <c r="I196" s="1"/>
  <c r="D151"/>
  <c r="D163" s="1"/>
  <c r="C163" s="1"/>
  <c r="F163" s="1"/>
  <c r="G163" s="1"/>
  <c r="H163" s="1"/>
  <c r="I163" s="1"/>
  <c r="D199"/>
  <c r="C199" s="1"/>
  <c r="F199" s="1"/>
  <c r="G199" s="1"/>
  <c r="H199" s="1"/>
  <c r="I199" s="1"/>
  <c r="D147"/>
  <c r="D159" s="1"/>
  <c r="C159" s="1"/>
  <c r="F159" s="1"/>
  <c r="G159" s="1"/>
  <c r="H159" s="1"/>
  <c r="I159" s="1"/>
  <c r="D195"/>
  <c r="C195" s="1"/>
  <c r="F195" s="1"/>
  <c r="G195" s="1"/>
  <c r="H195" s="1"/>
  <c r="I195" s="1"/>
  <c r="F111"/>
  <c r="G111" s="1"/>
  <c r="H111" s="1"/>
  <c r="I111" s="1"/>
  <c r="C123"/>
  <c r="F115"/>
  <c r="G115" s="1"/>
  <c r="H115" s="1"/>
  <c r="I115" s="1"/>
  <c r="C127"/>
  <c r="F119"/>
  <c r="G119" s="1"/>
  <c r="H119" s="1"/>
  <c r="I119" s="1"/>
  <c r="C131"/>
  <c r="F114"/>
  <c r="G114" s="1"/>
  <c r="H114" s="1"/>
  <c r="I114" s="1"/>
  <c r="C126"/>
  <c r="T97"/>
  <c r="O107"/>
  <c r="O105"/>
  <c r="O103"/>
  <c r="O101"/>
  <c r="O99"/>
  <c r="V97"/>
  <c r="O97"/>
  <c r="O108"/>
  <c r="O106"/>
  <c r="O104"/>
  <c r="O102"/>
  <c r="O100"/>
  <c r="O98"/>
  <c r="O96"/>
  <c r="F110"/>
  <c r="G110" s="1"/>
  <c r="H110" s="1"/>
  <c r="I110" s="1"/>
  <c r="C122"/>
  <c r="F118"/>
  <c r="G118" s="1"/>
  <c r="H118" s="1"/>
  <c r="I118" s="1"/>
  <c r="C130"/>
  <c r="F112"/>
  <c r="G112" s="1"/>
  <c r="H112" s="1"/>
  <c r="I112" s="1"/>
  <c r="C124"/>
  <c r="S97" l="1"/>
  <c r="S98" s="1"/>
  <c r="S99" s="1"/>
  <c r="S100" s="1"/>
  <c r="S101" s="1"/>
  <c r="S102" s="1"/>
  <c r="S103" s="1"/>
  <c r="S104" s="1"/>
  <c r="S105" s="1"/>
  <c r="S106" s="1"/>
  <c r="S107" s="1"/>
  <c r="S108" s="1"/>
  <c r="O113"/>
  <c r="O116"/>
  <c r="V98"/>
  <c r="V99" s="1"/>
  <c r="V100" s="1"/>
  <c r="V101" s="1"/>
  <c r="V102" s="1"/>
  <c r="V103" s="1"/>
  <c r="V104" s="1"/>
  <c r="V105" s="1"/>
  <c r="V106" s="1"/>
  <c r="V107" s="1"/>
  <c r="V108" s="1"/>
  <c r="T98"/>
  <c r="T99" s="1"/>
  <c r="T100" s="1"/>
  <c r="T101" s="1"/>
  <c r="T102" s="1"/>
  <c r="T103" s="1"/>
  <c r="T104" s="1"/>
  <c r="T105" s="1"/>
  <c r="T106" s="1"/>
  <c r="T107" s="1"/>
  <c r="T108" s="1"/>
  <c r="F124"/>
  <c r="G124" s="1"/>
  <c r="H124" s="1"/>
  <c r="I124" s="1"/>
  <c r="C136"/>
  <c r="F130"/>
  <c r="G130" s="1"/>
  <c r="H130" s="1"/>
  <c r="I130" s="1"/>
  <c r="C142"/>
  <c r="F122"/>
  <c r="G122" s="1"/>
  <c r="H122" s="1"/>
  <c r="I122" s="1"/>
  <c r="C134"/>
  <c r="O119"/>
  <c r="O115"/>
  <c r="O111"/>
  <c r="O118"/>
  <c r="O114"/>
  <c r="O110"/>
  <c r="F126"/>
  <c r="G126" s="1"/>
  <c r="H126" s="1"/>
  <c r="I126" s="1"/>
  <c r="C138"/>
  <c r="F131"/>
  <c r="G131" s="1"/>
  <c r="H131" s="1"/>
  <c r="I131" s="1"/>
  <c r="C143"/>
  <c r="F127"/>
  <c r="G127" s="1"/>
  <c r="H127" s="1"/>
  <c r="I127" s="1"/>
  <c r="C139"/>
  <c r="F123"/>
  <c r="G123" s="1"/>
  <c r="H123" s="1"/>
  <c r="I123" s="1"/>
  <c r="C135"/>
  <c r="C201"/>
  <c r="F201" s="1"/>
  <c r="G201" s="1"/>
  <c r="H201" s="1"/>
  <c r="I201" s="1"/>
  <c r="D207"/>
  <c r="D267" s="1"/>
  <c r="D205"/>
  <c r="D265" s="1"/>
  <c r="D212"/>
  <c r="D272" s="1"/>
  <c r="D217"/>
  <c r="D277" s="1"/>
  <c r="C259"/>
  <c r="D249"/>
  <c r="D309" s="1"/>
  <c r="C212"/>
  <c r="C232"/>
  <c r="C215"/>
  <c r="C258"/>
  <c r="C245"/>
  <c r="D216"/>
  <c r="D276" s="1"/>
  <c r="D260"/>
  <c r="D320" s="1"/>
  <c r="C233"/>
  <c r="D232"/>
  <c r="D292" s="1"/>
  <c r="D235"/>
  <c r="D295" s="1"/>
  <c r="C217"/>
  <c r="V109"/>
  <c r="V110" s="1"/>
  <c r="O112"/>
  <c r="O109"/>
  <c r="O117"/>
  <c r="Q97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P97"/>
  <c r="P98" s="1"/>
  <c r="P99" s="1"/>
  <c r="P100" s="1"/>
  <c r="P101" s="1"/>
  <c r="P102" s="1"/>
  <c r="P103" s="1"/>
  <c r="P104" s="1"/>
  <c r="P105" s="1"/>
  <c r="P106" s="1"/>
  <c r="P107" s="1"/>
  <c r="P108" s="1"/>
  <c r="F129"/>
  <c r="G129" s="1"/>
  <c r="H129" s="1"/>
  <c r="I129" s="1"/>
  <c r="C141"/>
  <c r="F125"/>
  <c r="G125" s="1"/>
  <c r="H125" s="1"/>
  <c r="I125" s="1"/>
  <c r="C137"/>
  <c r="F121"/>
  <c r="G121" s="1"/>
  <c r="H121" s="1"/>
  <c r="I121" s="1"/>
  <c r="C133"/>
  <c r="F128"/>
  <c r="G128" s="1"/>
  <c r="H128" s="1"/>
  <c r="I128" s="1"/>
  <c r="C140"/>
  <c r="F120"/>
  <c r="G120" s="1"/>
  <c r="C132"/>
  <c r="U98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l="1"/>
  <c r="U113" s="1"/>
  <c r="U114" s="1"/>
  <c r="U115" s="1"/>
  <c r="U116" s="1"/>
  <c r="U117" s="1"/>
  <c r="U118" s="1"/>
  <c r="U119" s="1"/>
  <c r="U120" s="1"/>
  <c r="D255"/>
  <c r="D315" s="1"/>
  <c r="C223"/>
  <c r="D242"/>
  <c r="D302" s="1"/>
  <c r="C213"/>
  <c r="D261"/>
  <c r="D321" s="1"/>
  <c r="D226"/>
  <c r="D286" s="1"/>
  <c r="C219"/>
  <c r="C210"/>
  <c r="C237"/>
  <c r="C257"/>
  <c r="C222"/>
  <c r="D225"/>
  <c r="D285" s="1"/>
  <c r="D238"/>
  <c r="D298" s="1"/>
  <c r="C239"/>
  <c r="D257"/>
  <c r="D317" s="1"/>
  <c r="D250"/>
  <c r="D310" s="1"/>
  <c r="C224"/>
  <c r="O130"/>
  <c r="H120"/>
  <c r="I120" s="1"/>
  <c r="S109"/>
  <c r="S110" s="1"/>
  <c r="C236"/>
  <c r="C250"/>
  <c r="D256"/>
  <c r="D316" s="1"/>
  <c r="C207"/>
  <c r="D222"/>
  <c r="D282" s="1"/>
  <c r="D206"/>
  <c r="D266" s="1"/>
  <c r="D223"/>
  <c r="D283" s="1"/>
  <c r="D240"/>
  <c r="D300" s="1"/>
  <c r="C243"/>
  <c r="D247"/>
  <c r="D307" s="1"/>
  <c r="C206"/>
  <c r="C221"/>
  <c r="V111"/>
  <c r="V112" s="1"/>
  <c r="O131"/>
  <c r="D236"/>
  <c r="D296" s="1"/>
  <c r="D241"/>
  <c r="D301" s="1"/>
  <c r="C220"/>
  <c r="C202"/>
  <c r="C262" s="1"/>
  <c r="F262" s="1"/>
  <c r="D227"/>
  <c r="D287" s="1"/>
  <c r="D218"/>
  <c r="D278" s="1"/>
  <c r="D251"/>
  <c r="D311" s="1"/>
  <c r="O126"/>
  <c r="O123"/>
  <c r="P109"/>
  <c r="P110" s="1"/>
  <c r="P111" s="1"/>
  <c r="P112" s="1"/>
  <c r="P113" s="1"/>
  <c r="P114" s="1"/>
  <c r="P115" s="1"/>
  <c r="P116" s="1"/>
  <c r="P117" s="1"/>
  <c r="P118" s="1"/>
  <c r="P119" s="1"/>
  <c r="P120" s="1"/>
  <c r="O125"/>
  <c r="O120"/>
  <c r="C241"/>
  <c r="C260"/>
  <c r="C320" s="1"/>
  <c r="F320" s="1"/>
  <c r="G320" s="1"/>
  <c r="H320" s="1"/>
  <c r="I320" s="1"/>
  <c r="C261"/>
  <c r="D224"/>
  <c r="D284" s="1"/>
  <c r="C238"/>
  <c r="D221"/>
  <c r="D281" s="1"/>
  <c r="C211"/>
  <c r="C208"/>
  <c r="F208" s="1"/>
  <c r="C218"/>
  <c r="C248"/>
  <c r="C308" s="1"/>
  <c r="F308" s="1"/>
  <c r="C247"/>
  <c r="D234"/>
  <c r="D294" s="1"/>
  <c r="C249"/>
  <c r="C225"/>
  <c r="F225" s="1"/>
  <c r="G225" s="1"/>
  <c r="H225" s="1"/>
  <c r="I225" s="1"/>
  <c r="D252"/>
  <c r="D312" s="1"/>
  <c r="D203"/>
  <c r="D263" s="1"/>
  <c r="C229"/>
  <c r="D239"/>
  <c r="D299" s="1"/>
  <c r="D243"/>
  <c r="D303" s="1"/>
  <c r="D229"/>
  <c r="D289" s="1"/>
  <c r="D202"/>
  <c r="D262" s="1"/>
  <c r="C251"/>
  <c r="F251" s="1"/>
  <c r="G251" s="1"/>
  <c r="H251" s="1"/>
  <c r="I251" s="1"/>
  <c r="C256"/>
  <c r="D220"/>
  <c r="D280" s="1"/>
  <c r="C230"/>
  <c r="D245"/>
  <c r="D305" s="1"/>
  <c r="C204"/>
  <c r="C214"/>
  <c r="F214" s="1"/>
  <c r="D259"/>
  <c r="D319" s="1"/>
  <c r="C253"/>
  <c r="F253" s="1"/>
  <c r="C235"/>
  <c r="D230"/>
  <c r="D290" s="1"/>
  <c r="C226"/>
  <c r="C216"/>
  <c r="F216" s="1"/>
  <c r="G216" s="1"/>
  <c r="H216" s="1"/>
  <c r="I216" s="1"/>
  <c r="C203"/>
  <c r="C205"/>
  <c r="F205" s="1"/>
  <c r="G205" s="1"/>
  <c r="H205" s="1"/>
  <c r="I205" s="1"/>
  <c r="C254"/>
  <c r="C234"/>
  <c r="C294" s="1"/>
  <c r="F294" s="1"/>
  <c r="G294" s="1"/>
  <c r="H294" s="1"/>
  <c r="I294" s="1"/>
  <c r="D213"/>
  <c r="D273" s="1"/>
  <c r="D214"/>
  <c r="D274" s="1"/>
  <c r="D204"/>
  <c r="D264" s="1"/>
  <c r="D215"/>
  <c r="D275" s="1"/>
  <c r="D258"/>
  <c r="D318" s="1"/>
  <c r="D248"/>
  <c r="D308" s="1"/>
  <c r="D233"/>
  <c r="D293" s="1"/>
  <c r="C252"/>
  <c r="F252" s="1"/>
  <c r="G252" s="1"/>
  <c r="H252" s="1"/>
  <c r="I252" s="1"/>
  <c r="D246"/>
  <c r="D306" s="1"/>
  <c r="D209"/>
  <c r="D269" s="1"/>
  <c r="C231"/>
  <c r="C227"/>
  <c r="F227" s="1"/>
  <c r="G227" s="1"/>
  <c r="H227" s="1"/>
  <c r="I227" s="1"/>
  <c r="C242"/>
  <c r="D237"/>
  <c r="D297" s="1"/>
  <c r="D208"/>
  <c r="D268" s="1"/>
  <c r="S111"/>
  <c r="S112" s="1"/>
  <c r="S113" s="1"/>
  <c r="S114" s="1"/>
  <c r="S115" s="1"/>
  <c r="S116" s="1"/>
  <c r="S117" s="1"/>
  <c r="S118" s="1"/>
  <c r="S119" s="1"/>
  <c r="S120" s="1"/>
  <c r="F132"/>
  <c r="G132" s="1"/>
  <c r="H132" s="1"/>
  <c r="I132" s="1"/>
  <c r="C144"/>
  <c r="F144" s="1"/>
  <c r="G144" s="1"/>
  <c r="H144" s="1"/>
  <c r="I144" s="1"/>
  <c r="F140"/>
  <c r="G140" s="1"/>
  <c r="H140" s="1"/>
  <c r="I140" s="1"/>
  <c r="C152"/>
  <c r="F152" s="1"/>
  <c r="G152" s="1"/>
  <c r="H152" s="1"/>
  <c r="I152" s="1"/>
  <c r="F133"/>
  <c r="G133" s="1"/>
  <c r="H133" s="1"/>
  <c r="I133" s="1"/>
  <c r="C145"/>
  <c r="F145" s="1"/>
  <c r="G145" s="1"/>
  <c r="H145" s="1"/>
  <c r="I145" s="1"/>
  <c r="F137"/>
  <c r="G137" s="1"/>
  <c r="H137" s="1"/>
  <c r="I137" s="1"/>
  <c r="C149"/>
  <c r="F149" s="1"/>
  <c r="G149" s="1"/>
  <c r="H149" s="1"/>
  <c r="I149" s="1"/>
  <c r="F141"/>
  <c r="G141" s="1"/>
  <c r="H141" s="1"/>
  <c r="I141" s="1"/>
  <c r="C153"/>
  <c r="F153" s="1"/>
  <c r="G153" s="1"/>
  <c r="H153" s="1"/>
  <c r="I153" s="1"/>
  <c r="F241"/>
  <c r="C301"/>
  <c r="F301" s="1"/>
  <c r="G301" s="1"/>
  <c r="H301" s="1"/>
  <c r="I301" s="1"/>
  <c r="F260"/>
  <c r="G260" s="1"/>
  <c r="H260" s="1"/>
  <c r="I260" s="1"/>
  <c r="F261"/>
  <c r="G261" s="1"/>
  <c r="H261" s="1"/>
  <c r="I261" s="1"/>
  <c r="C321"/>
  <c r="F238"/>
  <c r="G238" s="1"/>
  <c r="H238" s="1"/>
  <c r="I238" s="1"/>
  <c r="C298"/>
  <c r="F298" s="1"/>
  <c r="G298" s="1"/>
  <c r="H298" s="1"/>
  <c r="I298" s="1"/>
  <c r="F211"/>
  <c r="C271"/>
  <c r="F271" s="1"/>
  <c r="C268"/>
  <c r="F268" s="1"/>
  <c r="G268" s="1"/>
  <c r="H268" s="1"/>
  <c r="I268" s="1"/>
  <c r="F218"/>
  <c r="C278"/>
  <c r="F278" s="1"/>
  <c r="G278" s="1"/>
  <c r="H278" s="1"/>
  <c r="I278" s="1"/>
  <c r="F248"/>
  <c r="C307"/>
  <c r="F307" s="1"/>
  <c r="G307" s="1"/>
  <c r="H307" s="1"/>
  <c r="I307" s="1"/>
  <c r="F247"/>
  <c r="G247" s="1"/>
  <c r="H247" s="1"/>
  <c r="I247" s="1"/>
  <c r="F249"/>
  <c r="G249" s="1"/>
  <c r="H249" s="1"/>
  <c r="I249" s="1"/>
  <c r="C309"/>
  <c r="F309" s="1"/>
  <c r="G309" s="1"/>
  <c r="H309" s="1"/>
  <c r="I309" s="1"/>
  <c r="C285"/>
  <c r="F285" s="1"/>
  <c r="G285" s="1"/>
  <c r="H285" s="1"/>
  <c r="I285" s="1"/>
  <c r="C289"/>
  <c r="F289" s="1"/>
  <c r="F229"/>
  <c r="G229" s="1"/>
  <c r="H229" s="1"/>
  <c r="I229" s="1"/>
  <c r="C311"/>
  <c r="F311" s="1"/>
  <c r="G311" s="1"/>
  <c r="H311" s="1"/>
  <c r="I311" s="1"/>
  <c r="C316"/>
  <c r="F316" s="1"/>
  <c r="G316" s="1"/>
  <c r="H316" s="1"/>
  <c r="I316" s="1"/>
  <c r="F256"/>
  <c r="G256" s="1"/>
  <c r="H256" s="1"/>
  <c r="I256" s="1"/>
  <c r="F230"/>
  <c r="C290"/>
  <c r="F290" s="1"/>
  <c r="G290" s="1"/>
  <c r="H290" s="1"/>
  <c r="I290" s="1"/>
  <c r="F204"/>
  <c r="G204" s="1"/>
  <c r="H204" s="1"/>
  <c r="I204" s="1"/>
  <c r="C264"/>
  <c r="F264" s="1"/>
  <c r="G264" s="1"/>
  <c r="H264" s="1"/>
  <c r="I264" s="1"/>
  <c r="C274"/>
  <c r="F274" s="1"/>
  <c r="G274" s="1"/>
  <c r="H274" s="1"/>
  <c r="I274" s="1"/>
  <c r="C313"/>
  <c r="F313" s="1"/>
  <c r="C295"/>
  <c r="F295" s="1"/>
  <c r="G295" s="1"/>
  <c r="H295" s="1"/>
  <c r="I295" s="1"/>
  <c r="F235"/>
  <c r="G235" s="1"/>
  <c r="H235" s="1"/>
  <c r="I235" s="1"/>
  <c r="C286"/>
  <c r="F286" s="1"/>
  <c r="G286" s="1"/>
  <c r="H286" s="1"/>
  <c r="I286" s="1"/>
  <c r="F226"/>
  <c r="G226" s="1"/>
  <c r="H226" s="1"/>
  <c r="I226" s="1"/>
  <c r="C276"/>
  <c r="F276" s="1"/>
  <c r="G276" s="1"/>
  <c r="H276" s="1"/>
  <c r="I276" s="1"/>
  <c r="F203"/>
  <c r="C263"/>
  <c r="F263" s="1"/>
  <c r="G263" s="1"/>
  <c r="H263" s="1"/>
  <c r="I263" s="1"/>
  <c r="C265"/>
  <c r="F265" s="1"/>
  <c r="G265" s="1"/>
  <c r="H265" s="1"/>
  <c r="I265" s="1"/>
  <c r="C314"/>
  <c r="F314" s="1"/>
  <c r="F254"/>
  <c r="F234"/>
  <c r="G234" s="1"/>
  <c r="H234" s="1"/>
  <c r="I234" s="1"/>
  <c r="C312"/>
  <c r="F312" s="1"/>
  <c r="G312" s="1"/>
  <c r="H312" s="1"/>
  <c r="I312" s="1"/>
  <c r="C291"/>
  <c r="F291" s="1"/>
  <c r="F231"/>
  <c r="C280"/>
  <c r="F280" s="1"/>
  <c r="F220"/>
  <c r="G220" s="1"/>
  <c r="H220" s="1"/>
  <c r="I220" s="1"/>
  <c r="C287"/>
  <c r="F287" s="1"/>
  <c r="G287" s="1"/>
  <c r="H287" s="1"/>
  <c r="I287" s="1"/>
  <c r="F202"/>
  <c r="G202" s="1"/>
  <c r="H202" s="1"/>
  <c r="I202" s="1"/>
  <c r="F242"/>
  <c r="G242" s="1"/>
  <c r="H242" s="1"/>
  <c r="I242" s="1"/>
  <c r="C302"/>
  <c r="F302" s="1"/>
  <c r="G302" s="1"/>
  <c r="H302" s="1"/>
  <c r="I302" s="1"/>
  <c r="F135"/>
  <c r="G135" s="1"/>
  <c r="H135" s="1"/>
  <c r="I135" s="1"/>
  <c r="C147"/>
  <c r="F147" s="1"/>
  <c r="G147" s="1"/>
  <c r="H147" s="1"/>
  <c r="I147" s="1"/>
  <c r="F139"/>
  <c r="G139" s="1"/>
  <c r="H139" s="1"/>
  <c r="I139" s="1"/>
  <c r="C151"/>
  <c r="F151" s="1"/>
  <c r="G151" s="1"/>
  <c r="H151" s="1"/>
  <c r="I151" s="1"/>
  <c r="F143"/>
  <c r="G143" s="1"/>
  <c r="H143" s="1"/>
  <c r="I143" s="1"/>
  <c r="C155"/>
  <c r="F138"/>
  <c r="G138" s="1"/>
  <c r="H138" s="1"/>
  <c r="I138" s="1"/>
  <c r="C150"/>
  <c r="F150" s="1"/>
  <c r="G150" s="1"/>
  <c r="H150" s="1"/>
  <c r="I150" s="1"/>
  <c r="U121"/>
  <c r="O132"/>
  <c r="O121"/>
  <c r="O124"/>
  <c r="F217"/>
  <c r="G217" s="1"/>
  <c r="H217" s="1"/>
  <c r="I217" s="1"/>
  <c r="C277"/>
  <c r="F277" s="1"/>
  <c r="G277" s="1"/>
  <c r="H277" s="1"/>
  <c r="I277" s="1"/>
  <c r="C283"/>
  <c r="F283" s="1"/>
  <c r="G283" s="1"/>
  <c r="H283" s="1"/>
  <c r="I283" s="1"/>
  <c r="F223"/>
  <c r="G223" s="1"/>
  <c r="H223" s="1"/>
  <c r="I223" s="1"/>
  <c r="C293"/>
  <c r="F293" s="1"/>
  <c r="G293" s="1"/>
  <c r="H293" s="1"/>
  <c r="I293" s="1"/>
  <c r="F233"/>
  <c r="G233" s="1"/>
  <c r="H233" s="1"/>
  <c r="I233" s="1"/>
  <c r="F213"/>
  <c r="G213" s="1"/>
  <c r="H213" s="1"/>
  <c r="I213" s="1"/>
  <c r="C273"/>
  <c r="F273" s="1"/>
  <c r="G273" s="1"/>
  <c r="H273" s="1"/>
  <c r="I273" s="1"/>
  <c r="F245"/>
  <c r="G245" s="1"/>
  <c r="H245" s="1"/>
  <c r="I245" s="1"/>
  <c r="C305"/>
  <c r="F305" s="1"/>
  <c r="C279"/>
  <c r="F279" s="1"/>
  <c r="F219"/>
  <c r="C318"/>
  <c r="F318" s="1"/>
  <c r="G318" s="1"/>
  <c r="H318" s="1"/>
  <c r="I318" s="1"/>
  <c r="F258"/>
  <c r="G258" s="1"/>
  <c r="H258" s="1"/>
  <c r="I258" s="1"/>
  <c r="C270"/>
  <c r="F270" s="1"/>
  <c r="F210"/>
  <c r="C275"/>
  <c r="F275" s="1"/>
  <c r="G275" s="1"/>
  <c r="H275" s="1"/>
  <c r="I275" s="1"/>
  <c r="F215"/>
  <c r="F237"/>
  <c r="G237" s="1"/>
  <c r="H237" s="1"/>
  <c r="I237" s="1"/>
  <c r="C297"/>
  <c r="F297" s="1"/>
  <c r="F232"/>
  <c r="G232" s="1"/>
  <c r="H232" s="1"/>
  <c r="I232" s="1"/>
  <c r="C292"/>
  <c r="F292" s="1"/>
  <c r="G292" s="1"/>
  <c r="H292" s="1"/>
  <c r="I292" s="1"/>
  <c r="F257"/>
  <c r="G257" s="1"/>
  <c r="H257" s="1"/>
  <c r="I257" s="1"/>
  <c r="C317"/>
  <c r="F317" s="1"/>
  <c r="G317" s="1"/>
  <c r="H317" s="1"/>
  <c r="I317" s="1"/>
  <c r="C272"/>
  <c r="F272" s="1"/>
  <c r="G272" s="1"/>
  <c r="H272" s="1"/>
  <c r="I272" s="1"/>
  <c r="F212"/>
  <c r="G212" s="1"/>
  <c r="H212" s="1"/>
  <c r="I212" s="1"/>
  <c r="F222"/>
  <c r="G222" s="1"/>
  <c r="H222" s="1"/>
  <c r="I222" s="1"/>
  <c r="C282"/>
  <c r="F282" s="1"/>
  <c r="G282" s="1"/>
  <c r="H282" s="1"/>
  <c r="I282" s="1"/>
  <c r="F259"/>
  <c r="G259" s="1"/>
  <c r="H259" s="1"/>
  <c r="I259" s="1"/>
  <c r="C319"/>
  <c r="F319" s="1"/>
  <c r="G319" s="1"/>
  <c r="H319" s="1"/>
  <c r="I319" s="1"/>
  <c r="C299"/>
  <c r="F299" s="1"/>
  <c r="G299" s="1"/>
  <c r="H299" s="1"/>
  <c r="I299" s="1"/>
  <c r="F239"/>
  <c r="F207"/>
  <c r="G207" s="1"/>
  <c r="H207" s="1"/>
  <c r="I207" s="1"/>
  <c r="C267"/>
  <c r="F267" s="1"/>
  <c r="G267" s="1"/>
  <c r="H267" s="1"/>
  <c r="I267" s="1"/>
  <c r="F243"/>
  <c r="G243" s="1"/>
  <c r="H243" s="1"/>
  <c r="I243" s="1"/>
  <c r="C303"/>
  <c r="F303" s="1"/>
  <c r="G303" s="1"/>
  <c r="H303" s="1"/>
  <c r="I303" s="1"/>
  <c r="F224"/>
  <c r="G224" s="1"/>
  <c r="H224" s="1"/>
  <c r="I224" s="1"/>
  <c r="C284"/>
  <c r="F284" s="1"/>
  <c r="C296"/>
  <c r="F296" s="1"/>
  <c r="G296" s="1"/>
  <c r="H296" s="1"/>
  <c r="I296" s="1"/>
  <c r="F236"/>
  <c r="G236" s="1"/>
  <c r="H236" s="1"/>
  <c r="I236" s="1"/>
  <c r="C266"/>
  <c r="F266" s="1"/>
  <c r="G266" s="1"/>
  <c r="H266" s="1"/>
  <c r="I266" s="1"/>
  <c r="F206"/>
  <c r="G206" s="1"/>
  <c r="H206" s="1"/>
  <c r="I206" s="1"/>
  <c r="F250"/>
  <c r="G250" s="1"/>
  <c r="H250" s="1"/>
  <c r="I250" s="1"/>
  <c r="C310"/>
  <c r="F310" s="1"/>
  <c r="G310" s="1"/>
  <c r="H310" s="1"/>
  <c r="I310" s="1"/>
  <c r="F221"/>
  <c r="G221" s="1"/>
  <c r="H221" s="1"/>
  <c r="I221" s="1"/>
  <c r="C281"/>
  <c r="F281" s="1"/>
  <c r="F134"/>
  <c r="G134" s="1"/>
  <c r="H134" s="1"/>
  <c r="I134" s="1"/>
  <c r="C146"/>
  <c r="F146" s="1"/>
  <c r="G146" s="1"/>
  <c r="F142"/>
  <c r="G142" s="1"/>
  <c r="H142" s="1"/>
  <c r="I142" s="1"/>
  <c r="C154"/>
  <c r="F154" s="1"/>
  <c r="G154" s="1"/>
  <c r="H154" s="1"/>
  <c r="I154" s="1"/>
  <c r="F136"/>
  <c r="G136" s="1"/>
  <c r="H136" s="1"/>
  <c r="I136" s="1"/>
  <c r="C148"/>
  <c r="F148" s="1"/>
  <c r="G148" s="1"/>
  <c r="H148" s="1"/>
  <c r="I148" s="1"/>
  <c r="V113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Q111"/>
  <c r="Q112" s="1"/>
  <c r="Q113" s="1"/>
  <c r="Q114" s="1"/>
  <c r="Q115" s="1"/>
  <c r="Q116" s="1"/>
  <c r="Q117" s="1"/>
  <c r="Q118" s="1"/>
  <c r="Q119" s="1"/>
  <c r="Q120" s="1"/>
  <c r="T109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O129"/>
  <c r="O134"/>
  <c r="O128"/>
  <c r="C246"/>
  <c r="D228"/>
  <c r="D288" s="1"/>
  <c r="C240"/>
  <c r="D253"/>
  <c r="D313" s="1"/>
  <c r="D210"/>
  <c r="D270" s="1"/>
  <c r="C209"/>
  <c r="D254"/>
  <c r="D314" s="1"/>
  <c r="D244"/>
  <c r="D304" s="1"/>
  <c r="C244"/>
  <c r="D231"/>
  <c r="D291" s="1"/>
  <c r="C255"/>
  <c r="C228"/>
  <c r="D211"/>
  <c r="D271" s="1"/>
  <c r="D219"/>
  <c r="D279" s="1"/>
  <c r="O122"/>
  <c r="O127"/>
  <c r="U122" l="1"/>
  <c r="U123" s="1"/>
  <c r="O147"/>
  <c r="H146"/>
  <c r="I146" s="1"/>
  <c r="S121"/>
  <c r="S122" s="1"/>
  <c r="S123" s="1"/>
  <c r="S124" s="1"/>
  <c r="S125" s="1"/>
  <c r="S126" s="1"/>
  <c r="S127" s="1"/>
  <c r="S128" s="1"/>
  <c r="S129" s="1"/>
  <c r="S130" s="1"/>
  <c r="S131" s="1"/>
  <c r="S132" s="1"/>
  <c r="U124"/>
  <c r="U125" s="1"/>
  <c r="U126" s="1"/>
  <c r="U127" s="1"/>
  <c r="U128" s="1"/>
  <c r="U129" s="1"/>
  <c r="U130" s="1"/>
  <c r="U131" s="1"/>
  <c r="U132" s="1"/>
  <c r="O146"/>
  <c r="T124"/>
  <c r="T125" s="1"/>
  <c r="T126" s="1"/>
  <c r="T127" s="1"/>
  <c r="T128" s="1"/>
  <c r="T129" s="1"/>
  <c r="T130" s="1"/>
  <c r="T131" s="1"/>
  <c r="T132" s="1"/>
  <c r="V127"/>
  <c r="V128" s="1"/>
  <c r="V129" s="1"/>
  <c r="V130" s="1"/>
  <c r="V131" s="1"/>
  <c r="V132" s="1"/>
  <c r="V133" s="1"/>
  <c r="V134" s="1"/>
  <c r="V135" s="1"/>
  <c r="O138"/>
  <c r="O142"/>
  <c r="O136"/>
  <c r="Q12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G248"/>
  <c r="H248" s="1"/>
  <c r="I248" s="1"/>
  <c r="G214"/>
  <c r="H214" s="1"/>
  <c r="I214" s="1"/>
  <c r="G308"/>
  <c r="H308" s="1"/>
  <c r="I308" s="1"/>
  <c r="G208"/>
  <c r="H208" s="1"/>
  <c r="I208" s="1"/>
  <c r="G262"/>
  <c r="H262" s="1"/>
  <c r="I262" s="1"/>
  <c r="O152"/>
  <c r="P121"/>
  <c r="P122" s="1"/>
  <c r="P123" s="1"/>
  <c r="P124" s="1"/>
  <c r="P125" s="1"/>
  <c r="P126" s="1"/>
  <c r="P127" s="1"/>
  <c r="P128" s="1"/>
  <c r="P129" s="1"/>
  <c r="P130" s="1"/>
  <c r="P131" s="1"/>
  <c r="P132" s="1"/>
  <c r="O137"/>
  <c r="O139"/>
  <c r="O153"/>
  <c r="G281"/>
  <c r="H281" s="1"/>
  <c r="I281" s="1"/>
  <c r="G284"/>
  <c r="G239"/>
  <c r="H239" s="1"/>
  <c r="I239" s="1"/>
  <c r="G297"/>
  <c r="H297" s="1"/>
  <c r="I297" s="1"/>
  <c r="G215"/>
  <c r="H215" s="1"/>
  <c r="I215" s="1"/>
  <c r="G305"/>
  <c r="G280"/>
  <c r="H280" s="1"/>
  <c r="I280" s="1"/>
  <c r="G203"/>
  <c r="G230"/>
  <c r="H230" s="1"/>
  <c r="I230" s="1"/>
  <c r="G289"/>
  <c r="G218"/>
  <c r="H218" s="1"/>
  <c r="I218" s="1"/>
  <c r="G241"/>
  <c r="H241" s="1"/>
  <c r="I241" s="1"/>
  <c r="F255"/>
  <c r="G255" s="1"/>
  <c r="H255" s="1"/>
  <c r="I255" s="1"/>
  <c r="C315"/>
  <c r="F315" s="1"/>
  <c r="G315" s="1"/>
  <c r="H315" s="1"/>
  <c r="I315" s="1"/>
  <c r="C304"/>
  <c r="F304" s="1"/>
  <c r="G304" s="1"/>
  <c r="H304" s="1"/>
  <c r="I304" s="1"/>
  <c r="F244"/>
  <c r="G244" s="1"/>
  <c r="H244" s="1"/>
  <c r="I244" s="1"/>
  <c r="F240"/>
  <c r="G240" s="1"/>
  <c r="H240" s="1"/>
  <c r="I240" s="1"/>
  <c r="C300"/>
  <c r="F300" s="1"/>
  <c r="G300" s="1"/>
  <c r="H300" s="1"/>
  <c r="I300" s="1"/>
  <c r="C306"/>
  <c r="F306" s="1"/>
  <c r="G306" s="1"/>
  <c r="H306" s="1"/>
  <c r="I306" s="1"/>
  <c r="F246"/>
  <c r="G246" s="1"/>
  <c r="H246" s="1"/>
  <c r="I246" s="1"/>
  <c r="F155"/>
  <c r="G155" s="1"/>
  <c r="O180" s="1"/>
  <c r="L3"/>
  <c r="F321"/>
  <c r="C357" s="1"/>
  <c r="C324"/>
  <c r="C342"/>
  <c r="G210"/>
  <c r="H210" s="1"/>
  <c r="I210" s="1"/>
  <c r="G219"/>
  <c r="H219" s="1"/>
  <c r="I219" s="1"/>
  <c r="O188"/>
  <c r="O164"/>
  <c r="O154"/>
  <c r="O179"/>
  <c r="G231"/>
  <c r="H231" s="1"/>
  <c r="I231" s="1"/>
  <c r="G254"/>
  <c r="H254" s="1"/>
  <c r="I254" s="1"/>
  <c r="G313"/>
  <c r="H313" s="1"/>
  <c r="I313" s="1"/>
  <c r="G271"/>
  <c r="H271" s="1"/>
  <c r="I271" s="1"/>
  <c r="F228"/>
  <c r="G228" s="1"/>
  <c r="H228" s="1"/>
  <c r="I228" s="1"/>
  <c r="C288"/>
  <c r="F288" s="1"/>
  <c r="G288" s="1"/>
  <c r="H288" s="1"/>
  <c r="I288" s="1"/>
  <c r="F209"/>
  <c r="G209" s="1"/>
  <c r="H209" s="1"/>
  <c r="I209" s="1"/>
  <c r="C269"/>
  <c r="F269" s="1"/>
  <c r="G269" s="1"/>
  <c r="H269" s="1"/>
  <c r="I269" s="1"/>
  <c r="T133"/>
  <c r="T134" s="1"/>
  <c r="O166"/>
  <c r="O141"/>
  <c r="O140"/>
  <c r="O144"/>
  <c r="O133"/>
  <c r="O145"/>
  <c r="O150"/>
  <c r="O151"/>
  <c r="O143"/>
  <c r="O177"/>
  <c r="O174"/>
  <c r="O182"/>
  <c r="G270"/>
  <c r="H270" s="1"/>
  <c r="I270" s="1"/>
  <c r="G279"/>
  <c r="H279" s="1"/>
  <c r="I279" s="1"/>
  <c r="O148"/>
  <c r="O149"/>
  <c r="O135"/>
  <c r="G291"/>
  <c r="H291" s="1"/>
  <c r="I291" s="1"/>
  <c r="G314"/>
  <c r="H314" s="1"/>
  <c r="I314" s="1"/>
  <c r="G253"/>
  <c r="H253" s="1"/>
  <c r="I253" s="1"/>
  <c r="G211"/>
  <c r="H211" s="1"/>
  <c r="I211" s="1"/>
  <c r="O165" l="1"/>
  <c r="O160"/>
  <c r="O190"/>
  <c r="O173"/>
  <c r="O155"/>
  <c r="O171"/>
  <c r="O205"/>
  <c r="O189"/>
  <c r="C327"/>
  <c r="C372"/>
  <c r="O208"/>
  <c r="H155"/>
  <c r="I155" s="1"/>
  <c r="H289"/>
  <c r="I289" s="1"/>
  <c r="H203"/>
  <c r="I203" s="1"/>
  <c r="H305"/>
  <c r="I305" s="1"/>
  <c r="H284"/>
  <c r="I284" s="1"/>
  <c r="C377"/>
  <c r="C379"/>
  <c r="C360"/>
  <c r="C380"/>
  <c r="C358"/>
  <c r="Q136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O213"/>
  <c r="O186"/>
  <c r="O185"/>
  <c r="O170"/>
  <c r="O178"/>
  <c r="O169"/>
  <c r="O163"/>
  <c r="O157"/>
  <c r="O158"/>
  <c r="O191"/>
  <c r="O199"/>
  <c r="O192"/>
  <c r="O196"/>
  <c r="O200"/>
  <c r="O194"/>
  <c r="O198"/>
  <c r="O202"/>
  <c r="O197"/>
  <c r="O181"/>
  <c r="O183"/>
  <c r="O159"/>
  <c r="O156"/>
  <c r="O187"/>
  <c r="O184"/>
  <c r="O204"/>
  <c r="C330"/>
  <c r="C390" s="1"/>
  <c r="F390" s="1"/>
  <c r="C332"/>
  <c r="C392" s="1"/>
  <c r="F392" s="1"/>
  <c r="C378"/>
  <c r="F378" s="1"/>
  <c r="C371"/>
  <c r="C431" s="1"/>
  <c r="F431" s="1"/>
  <c r="C326"/>
  <c r="C386" s="1"/>
  <c r="F386" s="1"/>
  <c r="C367"/>
  <c r="C356"/>
  <c r="C416" s="1"/>
  <c r="F416" s="1"/>
  <c r="C346"/>
  <c r="C340"/>
  <c r="F340" s="1"/>
  <c r="C369"/>
  <c r="F369" s="1"/>
  <c r="C325"/>
  <c r="F325" s="1"/>
  <c r="C334"/>
  <c r="F334" s="1"/>
  <c r="C351"/>
  <c r="F351" s="1"/>
  <c r="C363"/>
  <c r="F363" s="1"/>
  <c r="C341"/>
  <c r="F341" s="1"/>
  <c r="C323"/>
  <c r="F323" s="1"/>
  <c r="C350"/>
  <c r="F350" s="1"/>
  <c r="C337"/>
  <c r="F337" s="1"/>
  <c r="C361"/>
  <c r="C421" s="1"/>
  <c r="F421" s="1"/>
  <c r="U133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O206"/>
  <c r="O237"/>
  <c r="O265"/>
  <c r="O242"/>
  <c r="T135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2" s="1"/>
  <c r="T153" s="1"/>
  <c r="T154" s="1"/>
  <c r="T155" s="1"/>
  <c r="S133"/>
  <c r="S134" s="1"/>
  <c r="S135" s="1"/>
  <c r="S136" s="1"/>
  <c r="S137" s="1"/>
  <c r="S138" s="1"/>
  <c r="S139" s="1"/>
  <c r="S140" s="1"/>
  <c r="S141" s="1"/>
  <c r="S142" s="1"/>
  <c r="S143" s="1"/>
  <c r="S144" s="1"/>
  <c r="S145" s="1"/>
  <c r="S146" s="1"/>
  <c r="S147" s="1"/>
  <c r="S148" s="1"/>
  <c r="S149" s="1"/>
  <c r="S150" s="1"/>
  <c r="S151" s="1"/>
  <c r="S152" s="1"/>
  <c r="S153" s="1"/>
  <c r="S154" s="1"/>
  <c r="S155" s="1"/>
  <c r="V136"/>
  <c r="V137" s="1"/>
  <c r="V138" s="1"/>
  <c r="V139" s="1"/>
  <c r="V140" s="1"/>
  <c r="V141" s="1"/>
  <c r="V142" s="1"/>
  <c r="V143" s="1"/>
  <c r="V144" s="1"/>
  <c r="V145" s="1"/>
  <c r="V146" s="1"/>
  <c r="V147" s="1"/>
  <c r="V148" s="1"/>
  <c r="V149" s="1"/>
  <c r="V150" s="1"/>
  <c r="V151" s="1"/>
  <c r="V152" s="1"/>
  <c r="V153" s="1"/>
  <c r="V154" s="1"/>
  <c r="V155" s="1"/>
  <c r="O207"/>
  <c r="O203"/>
  <c r="C335"/>
  <c r="F335" s="1"/>
  <c r="C333"/>
  <c r="C393" s="1"/>
  <c r="F393" s="1"/>
  <c r="C359"/>
  <c r="F359" s="1"/>
  <c r="C352"/>
  <c r="F352" s="1"/>
  <c r="C353"/>
  <c r="C413" s="1"/>
  <c r="F413" s="1"/>
  <c r="C354"/>
  <c r="C414" s="1"/>
  <c r="F414" s="1"/>
  <c r="C355"/>
  <c r="F355" s="1"/>
  <c r="C375"/>
  <c r="C435" s="1"/>
  <c r="F435" s="1"/>
  <c r="C347"/>
  <c r="C407" s="1"/>
  <c r="F407" s="1"/>
  <c r="C362"/>
  <c r="F362" s="1"/>
  <c r="C374"/>
  <c r="C434" s="1"/>
  <c r="F434" s="1"/>
  <c r="C364"/>
  <c r="F364" s="1"/>
  <c r="C322"/>
  <c r="F322" s="1"/>
  <c r="C366"/>
  <c r="F366" s="1"/>
  <c r="C339"/>
  <c r="C399" s="1"/>
  <c r="F399" s="1"/>
  <c r="C328"/>
  <c r="F328" s="1"/>
  <c r="C344"/>
  <c r="F344" s="1"/>
  <c r="C370"/>
  <c r="F370" s="1"/>
  <c r="C373"/>
  <c r="C433" s="1"/>
  <c r="F433" s="1"/>
  <c r="C368"/>
  <c r="F368" s="1"/>
  <c r="C343"/>
  <c r="F343" s="1"/>
  <c r="C365"/>
  <c r="F365" s="1"/>
  <c r="C336"/>
  <c r="F336" s="1"/>
  <c r="C345"/>
  <c r="F345" s="1"/>
  <c r="C331"/>
  <c r="C391" s="1"/>
  <c r="F391" s="1"/>
  <c r="C338"/>
  <c r="C398" s="1"/>
  <c r="F398" s="1"/>
  <c r="C381"/>
  <c r="C441" s="1"/>
  <c r="C376"/>
  <c r="C436" s="1"/>
  <c r="F436" s="1"/>
  <c r="O312"/>
  <c r="O313"/>
  <c r="O278"/>
  <c r="C395"/>
  <c r="F395" s="1"/>
  <c r="F333"/>
  <c r="F353"/>
  <c r="F375"/>
  <c r="F347"/>
  <c r="C422"/>
  <c r="F422" s="1"/>
  <c r="F326"/>
  <c r="C385"/>
  <c r="F385" s="1"/>
  <c r="C426"/>
  <c r="F426" s="1"/>
  <c r="C404"/>
  <c r="F404" s="1"/>
  <c r="C428"/>
  <c r="F428" s="1"/>
  <c r="C403"/>
  <c r="F403" s="1"/>
  <c r="C425"/>
  <c r="F425" s="1"/>
  <c r="F331"/>
  <c r="F376"/>
  <c r="F357"/>
  <c r="C417"/>
  <c r="F417" s="1"/>
  <c r="O214"/>
  <c r="O162"/>
  <c r="O175"/>
  <c r="O172"/>
  <c r="O161"/>
  <c r="O167"/>
  <c r="O168"/>
  <c r="O176"/>
  <c r="O305"/>
  <c r="O303"/>
  <c r="O258"/>
  <c r="O320"/>
  <c r="O267"/>
  <c r="O308"/>
  <c r="O284"/>
  <c r="O310"/>
  <c r="O289"/>
  <c r="O273"/>
  <c r="O262"/>
  <c r="O311"/>
  <c r="O304"/>
  <c r="O296"/>
  <c r="O281"/>
  <c r="O302"/>
  <c r="O309"/>
  <c r="C329"/>
  <c r="C348"/>
  <c r="O307"/>
  <c r="O294"/>
  <c r="O285"/>
  <c r="O241"/>
  <c r="O247"/>
  <c r="O259"/>
  <c r="O224"/>
  <c r="O230"/>
  <c r="O232"/>
  <c r="O251"/>
  <c r="O222"/>
  <c r="O243"/>
  <c r="O261"/>
  <c r="O257"/>
  <c r="O252"/>
  <c r="O226"/>
  <c r="O220"/>
  <c r="O223"/>
  <c r="O249"/>
  <c r="O234"/>
  <c r="O233"/>
  <c r="O217"/>
  <c r="O292"/>
  <c r="O317"/>
  <c r="O274"/>
  <c r="O298"/>
  <c r="O193"/>
  <c r="O201"/>
  <c r="O195"/>
  <c r="O270"/>
  <c r="O268"/>
  <c r="O245"/>
  <c r="O235"/>
  <c r="O255"/>
  <c r="O218"/>
  <c r="O287"/>
  <c r="O290"/>
  <c r="O269"/>
  <c r="C437"/>
  <c r="F437" s="1"/>
  <c r="F377"/>
  <c r="F330"/>
  <c r="C402"/>
  <c r="F402" s="1"/>
  <c r="F342"/>
  <c r="F332"/>
  <c r="F379"/>
  <c r="C439"/>
  <c r="F439" s="1"/>
  <c r="C438"/>
  <c r="F438" s="1"/>
  <c r="C387"/>
  <c r="F387" s="1"/>
  <c r="F327"/>
  <c r="F371"/>
  <c r="F360"/>
  <c r="C420"/>
  <c r="F420" s="1"/>
  <c r="C429"/>
  <c r="F429" s="1"/>
  <c r="F374"/>
  <c r="C424"/>
  <c r="F424" s="1"/>
  <c r="C384"/>
  <c r="F384" s="1"/>
  <c r="F324"/>
  <c r="C394"/>
  <c r="F394" s="1"/>
  <c r="F367"/>
  <c r="C427"/>
  <c r="F427" s="1"/>
  <c r="C411"/>
  <c r="F411" s="1"/>
  <c r="C440"/>
  <c r="F440" s="1"/>
  <c r="F380"/>
  <c r="C423"/>
  <c r="F423" s="1"/>
  <c r="F356"/>
  <c r="C401"/>
  <c r="F401" s="1"/>
  <c r="C432"/>
  <c r="F432" s="1"/>
  <c r="F372"/>
  <c r="C383"/>
  <c r="F383" s="1"/>
  <c r="C406"/>
  <c r="F406" s="1"/>
  <c r="F346"/>
  <c r="C410"/>
  <c r="F410" s="1"/>
  <c r="F358"/>
  <c r="C418"/>
  <c r="F418" s="1"/>
  <c r="C397"/>
  <c r="F397" s="1"/>
  <c r="C400"/>
  <c r="F400" s="1"/>
  <c r="F361"/>
  <c r="C349"/>
  <c r="G321"/>
  <c r="D374"/>
  <c r="D434" s="1"/>
  <c r="D375"/>
  <c r="D435" s="1"/>
  <c r="D343"/>
  <c r="D403" s="1"/>
  <c r="D370"/>
  <c r="D430" s="1"/>
  <c r="D338"/>
  <c r="D398" s="1"/>
  <c r="D371"/>
  <c r="D431" s="1"/>
  <c r="D324"/>
  <c r="D384" s="1"/>
  <c r="D323"/>
  <c r="D383" s="1"/>
  <c r="D356"/>
  <c r="D416" s="1"/>
  <c r="D329"/>
  <c r="D389" s="1"/>
  <c r="D361"/>
  <c r="D421" s="1"/>
  <c r="D336"/>
  <c r="D396" s="1"/>
  <c r="D368"/>
  <c r="D428" s="1"/>
  <c r="D341"/>
  <c r="D401" s="1"/>
  <c r="D373"/>
  <c r="D433" s="1"/>
  <c r="D358"/>
  <c r="D418" s="1"/>
  <c r="D367"/>
  <c r="D427" s="1"/>
  <c r="D335"/>
  <c r="D395" s="1"/>
  <c r="D362"/>
  <c r="D422" s="1"/>
  <c r="D330"/>
  <c r="D390" s="1"/>
  <c r="D363"/>
  <c r="D423" s="1"/>
  <c r="D366"/>
  <c r="D426" s="1"/>
  <c r="D332"/>
  <c r="D392" s="1"/>
  <c r="D364"/>
  <c r="D424" s="1"/>
  <c r="D337"/>
  <c r="D397" s="1"/>
  <c r="D369"/>
  <c r="D429" s="1"/>
  <c r="D344"/>
  <c r="D404" s="1"/>
  <c r="D376"/>
  <c r="D436" s="1"/>
  <c r="D349"/>
  <c r="D409" s="1"/>
  <c r="D381"/>
  <c r="D441" s="1"/>
  <c r="D355"/>
  <c r="D415" s="1"/>
  <c r="D342"/>
  <c r="D402" s="1"/>
  <c r="D359"/>
  <c r="D419" s="1"/>
  <c r="D327"/>
  <c r="D387" s="1"/>
  <c r="D354"/>
  <c r="D414" s="1"/>
  <c r="D322"/>
  <c r="D382" s="1"/>
  <c r="D347"/>
  <c r="D407" s="1"/>
  <c r="D350"/>
  <c r="D410" s="1"/>
  <c r="D340"/>
  <c r="D400" s="1"/>
  <c r="D372"/>
  <c r="D432" s="1"/>
  <c r="D345"/>
  <c r="D405" s="1"/>
  <c r="D377"/>
  <c r="D437" s="1"/>
  <c r="D352"/>
  <c r="D412" s="1"/>
  <c r="D325"/>
  <c r="D385" s="1"/>
  <c r="D357"/>
  <c r="D417" s="1"/>
  <c r="D339"/>
  <c r="D399" s="1"/>
  <c r="D326"/>
  <c r="D386" s="1"/>
  <c r="D351"/>
  <c r="D411" s="1"/>
  <c r="D378"/>
  <c r="D438" s="1"/>
  <c r="D346"/>
  <c r="D406" s="1"/>
  <c r="D379"/>
  <c r="D439" s="1"/>
  <c r="D331"/>
  <c r="D391" s="1"/>
  <c r="D334"/>
  <c r="D394" s="1"/>
  <c r="D348"/>
  <c r="D408" s="1"/>
  <c r="D380"/>
  <c r="D440" s="1"/>
  <c r="D353"/>
  <c r="D413" s="1"/>
  <c r="D328"/>
  <c r="D388" s="1"/>
  <c r="D360"/>
  <c r="D420" s="1"/>
  <c r="D333"/>
  <c r="D393" s="1"/>
  <c r="D365"/>
  <c r="D425" s="1"/>
  <c r="O299"/>
  <c r="O314"/>
  <c r="O256"/>
  <c r="O215"/>
  <c r="P133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O300"/>
  <c r="O297"/>
  <c r="O277"/>
  <c r="O263"/>
  <c r="O275"/>
  <c r="O264"/>
  <c r="O286"/>
  <c r="O301"/>
  <c r="O276"/>
  <c r="O272"/>
  <c r="O291"/>
  <c r="O316"/>
  <c r="O318"/>
  <c r="O266"/>
  <c r="O283"/>
  <c r="O280"/>
  <c r="O211"/>
  <c r="O212"/>
  <c r="O319"/>
  <c r="O306"/>
  <c r="O288"/>
  <c r="O315"/>
  <c r="O293"/>
  <c r="O279"/>
  <c r="O260"/>
  <c r="O244"/>
  <c r="O254"/>
  <c r="O231"/>
  <c r="O219"/>
  <c r="O225"/>
  <c r="O250"/>
  <c r="O253"/>
  <c r="O238"/>
  <c r="O221"/>
  <c r="O239"/>
  <c r="O240"/>
  <c r="O227"/>
  <c r="O236"/>
  <c r="O229"/>
  <c r="O246"/>
  <c r="O248"/>
  <c r="O228"/>
  <c r="O216"/>
  <c r="O210"/>
  <c r="O209"/>
  <c r="O282"/>
  <c r="O271"/>
  <c r="O295"/>
  <c r="O321" l="1"/>
  <c r="H321"/>
  <c r="I321" s="1"/>
  <c r="U156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U182" s="1"/>
  <c r="U183" s="1"/>
  <c r="U184" s="1"/>
  <c r="U185" s="1"/>
  <c r="U186" s="1"/>
  <c r="U187" s="1"/>
  <c r="U188" s="1"/>
  <c r="U189" s="1"/>
  <c r="U190" s="1"/>
  <c r="U191" s="1"/>
  <c r="U192" s="1"/>
  <c r="U193" s="1"/>
  <c r="U194" s="1"/>
  <c r="U195" s="1"/>
  <c r="U196" s="1"/>
  <c r="U197" s="1"/>
  <c r="U198" s="1"/>
  <c r="U199" s="1"/>
  <c r="U200" s="1"/>
  <c r="U201" s="1"/>
  <c r="U202" s="1"/>
  <c r="U203" s="1"/>
  <c r="U204" s="1"/>
  <c r="U205" s="1"/>
  <c r="U206" s="1"/>
  <c r="U207" s="1"/>
  <c r="U208" s="1"/>
  <c r="U209" s="1"/>
  <c r="U210" s="1"/>
  <c r="U211" s="1"/>
  <c r="U212" s="1"/>
  <c r="U213" s="1"/>
  <c r="U214" s="1"/>
  <c r="U215" s="1"/>
  <c r="U216" s="1"/>
  <c r="U217" s="1"/>
  <c r="U218" s="1"/>
  <c r="U219" s="1"/>
  <c r="U220" s="1"/>
  <c r="U221" s="1"/>
  <c r="U222" s="1"/>
  <c r="U223" s="1"/>
  <c r="U224" s="1"/>
  <c r="U225" s="1"/>
  <c r="U226" s="1"/>
  <c r="U227" s="1"/>
  <c r="U228" s="1"/>
  <c r="U229" s="1"/>
  <c r="U230" s="1"/>
  <c r="U231" s="1"/>
  <c r="U232" s="1"/>
  <c r="U233" s="1"/>
  <c r="U234" s="1"/>
  <c r="U235" s="1"/>
  <c r="U236" s="1"/>
  <c r="U237" s="1"/>
  <c r="U238" s="1"/>
  <c r="U239" s="1"/>
  <c r="U240" s="1"/>
  <c r="U241" s="1"/>
  <c r="U242" s="1"/>
  <c r="U243" s="1"/>
  <c r="U244" s="1"/>
  <c r="U245" s="1"/>
  <c r="U246" s="1"/>
  <c r="U247" s="1"/>
  <c r="U248" s="1"/>
  <c r="U249" s="1"/>
  <c r="U250" s="1"/>
  <c r="U251" s="1"/>
  <c r="U252" s="1"/>
  <c r="U253" s="1"/>
  <c r="U254" s="1"/>
  <c r="U255" s="1"/>
  <c r="U256" s="1"/>
  <c r="U257" s="1"/>
  <c r="U258" s="1"/>
  <c r="U259" s="1"/>
  <c r="U260" s="1"/>
  <c r="U261" s="1"/>
  <c r="U262" s="1"/>
  <c r="U263" s="1"/>
  <c r="U264" s="1"/>
  <c r="U265" s="1"/>
  <c r="U266" s="1"/>
  <c r="U267" s="1"/>
  <c r="U268" s="1"/>
  <c r="U269" s="1"/>
  <c r="U270" s="1"/>
  <c r="U271" s="1"/>
  <c r="U272" s="1"/>
  <c r="U273" s="1"/>
  <c r="U274" s="1"/>
  <c r="U275" s="1"/>
  <c r="U276" s="1"/>
  <c r="U277" s="1"/>
  <c r="U278" s="1"/>
  <c r="U279" s="1"/>
  <c r="U280" s="1"/>
  <c r="U281" s="1"/>
  <c r="U282" s="1"/>
  <c r="U283" s="1"/>
  <c r="U284" s="1"/>
  <c r="U285" s="1"/>
  <c r="U286" s="1"/>
  <c r="U287" s="1"/>
  <c r="U288" s="1"/>
  <c r="U289" s="1"/>
  <c r="U290" s="1"/>
  <c r="U291" s="1"/>
  <c r="U292" s="1"/>
  <c r="U293" s="1"/>
  <c r="U294" s="1"/>
  <c r="U295" s="1"/>
  <c r="U296" s="1"/>
  <c r="U297" s="1"/>
  <c r="U298" s="1"/>
  <c r="U299" s="1"/>
  <c r="U300" s="1"/>
  <c r="U301" s="1"/>
  <c r="U302" s="1"/>
  <c r="U303" s="1"/>
  <c r="U304" s="1"/>
  <c r="U305" s="1"/>
  <c r="U306" s="1"/>
  <c r="U307" s="1"/>
  <c r="U308" s="1"/>
  <c r="U309" s="1"/>
  <c r="U310" s="1"/>
  <c r="U311" s="1"/>
  <c r="U312" s="1"/>
  <c r="U313" s="1"/>
  <c r="U314" s="1"/>
  <c r="U315" s="1"/>
  <c r="U316" s="1"/>
  <c r="U317" s="1"/>
  <c r="U318" s="1"/>
  <c r="U319" s="1"/>
  <c r="U320" s="1"/>
  <c r="U321" s="1"/>
  <c r="Q156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196" s="1"/>
  <c r="Q197" s="1"/>
  <c r="Q198" s="1"/>
  <c r="Q199" s="1"/>
  <c r="Q200" s="1"/>
  <c r="Q201" s="1"/>
  <c r="Q202" s="1"/>
  <c r="Q203" s="1"/>
  <c r="Q204" s="1"/>
  <c r="Q205" s="1"/>
  <c r="Q206" s="1"/>
  <c r="Q207" s="1"/>
  <c r="Q208" s="1"/>
  <c r="Q209" s="1"/>
  <c r="Q210" s="1"/>
  <c r="Q211" s="1"/>
  <c r="Q212" s="1"/>
  <c r="Q213" s="1"/>
  <c r="Q214" s="1"/>
  <c r="Q215" s="1"/>
  <c r="Q216" s="1"/>
  <c r="Q217" s="1"/>
  <c r="Q218" s="1"/>
  <c r="Q219" s="1"/>
  <c r="Q220" s="1"/>
  <c r="Q221" s="1"/>
  <c r="Q222" s="1"/>
  <c r="Q223" s="1"/>
  <c r="Q224" s="1"/>
  <c r="Q225" s="1"/>
  <c r="Q226" s="1"/>
  <c r="Q227" s="1"/>
  <c r="Q228" s="1"/>
  <c r="Q229" s="1"/>
  <c r="Q230" s="1"/>
  <c r="Q231" s="1"/>
  <c r="Q232" s="1"/>
  <c r="Q233" s="1"/>
  <c r="Q234" s="1"/>
  <c r="Q235" s="1"/>
  <c r="Q236" s="1"/>
  <c r="Q237" s="1"/>
  <c r="Q238" s="1"/>
  <c r="Q239" s="1"/>
  <c r="Q240" s="1"/>
  <c r="Q241" s="1"/>
  <c r="Q242" s="1"/>
  <c r="Q243" s="1"/>
  <c r="Q244" s="1"/>
  <c r="Q245" s="1"/>
  <c r="Q246" s="1"/>
  <c r="Q247" s="1"/>
  <c r="Q248" s="1"/>
  <c r="Q249" s="1"/>
  <c r="Q250" s="1"/>
  <c r="Q251" s="1"/>
  <c r="Q252" s="1"/>
  <c r="Q253" s="1"/>
  <c r="Q254" s="1"/>
  <c r="Q255" s="1"/>
  <c r="Q256" s="1"/>
  <c r="Q257" s="1"/>
  <c r="Q258" s="1"/>
  <c r="Q259" s="1"/>
  <c r="Q260" s="1"/>
  <c r="Q261" s="1"/>
  <c r="Q262" s="1"/>
  <c r="Q263" s="1"/>
  <c r="Q264" s="1"/>
  <c r="Q265" s="1"/>
  <c r="Q266" s="1"/>
  <c r="Q267" s="1"/>
  <c r="Q268" s="1"/>
  <c r="Q269" s="1"/>
  <c r="Q270" s="1"/>
  <c r="Q271" s="1"/>
  <c r="Q272" s="1"/>
  <c r="Q273" s="1"/>
  <c r="Q274" s="1"/>
  <c r="Q275" s="1"/>
  <c r="Q276" s="1"/>
  <c r="Q277" s="1"/>
  <c r="Q278" s="1"/>
  <c r="Q279" s="1"/>
  <c r="Q280" s="1"/>
  <c r="Q281" s="1"/>
  <c r="Q282" s="1"/>
  <c r="Q283" s="1"/>
  <c r="Q284" s="1"/>
  <c r="Q285" s="1"/>
  <c r="Q286" s="1"/>
  <c r="Q287" s="1"/>
  <c r="Q288" s="1"/>
  <c r="Q289" s="1"/>
  <c r="Q290" s="1"/>
  <c r="Q291" s="1"/>
  <c r="Q292" s="1"/>
  <c r="Q293" s="1"/>
  <c r="Q294" s="1"/>
  <c r="Q295" s="1"/>
  <c r="Q296" s="1"/>
  <c r="Q297" s="1"/>
  <c r="Q298" s="1"/>
  <c r="Q299" s="1"/>
  <c r="Q300" s="1"/>
  <c r="Q301" s="1"/>
  <c r="Q302" s="1"/>
  <c r="Q303" s="1"/>
  <c r="Q304" s="1"/>
  <c r="Q305" s="1"/>
  <c r="Q306" s="1"/>
  <c r="Q307" s="1"/>
  <c r="Q308" s="1"/>
  <c r="Q309" s="1"/>
  <c r="Q310" s="1"/>
  <c r="Q311" s="1"/>
  <c r="Q312" s="1"/>
  <c r="Q313" s="1"/>
  <c r="Q314" s="1"/>
  <c r="Q315" s="1"/>
  <c r="Q316" s="1"/>
  <c r="Q317" s="1"/>
  <c r="Q318" s="1"/>
  <c r="Q319" s="1"/>
  <c r="Q320" s="1"/>
  <c r="Q321" s="1"/>
  <c r="V156"/>
  <c r="V157" s="1"/>
  <c r="V158" s="1"/>
  <c r="V159" s="1"/>
  <c r="V160" s="1"/>
  <c r="V161" s="1"/>
  <c r="V162" s="1"/>
  <c r="V163" s="1"/>
  <c r="V164" s="1"/>
  <c r="V165" s="1"/>
  <c r="V166" s="1"/>
  <c r="V167" s="1"/>
  <c r="V168" s="1"/>
  <c r="V169" s="1"/>
  <c r="V170" s="1"/>
  <c r="V171" s="1"/>
  <c r="V172" s="1"/>
  <c r="V173" s="1"/>
  <c r="V174" s="1"/>
  <c r="V175" s="1"/>
  <c r="V176" s="1"/>
  <c r="V177" s="1"/>
  <c r="V178" s="1"/>
  <c r="V179" s="1"/>
  <c r="V180" s="1"/>
  <c r="V181" s="1"/>
  <c r="V182" s="1"/>
  <c r="V183" s="1"/>
  <c r="V184" s="1"/>
  <c r="V185" s="1"/>
  <c r="V186" s="1"/>
  <c r="V187" s="1"/>
  <c r="V188" s="1"/>
  <c r="V189" s="1"/>
  <c r="V190" s="1"/>
  <c r="V191" s="1"/>
  <c r="V192" s="1"/>
  <c r="V193" s="1"/>
  <c r="V194" s="1"/>
  <c r="V195" s="1"/>
  <c r="V196" s="1"/>
  <c r="V197" s="1"/>
  <c r="V198" s="1"/>
  <c r="V199" s="1"/>
  <c r="V200" s="1"/>
  <c r="V201" s="1"/>
  <c r="V202" s="1"/>
  <c r="V203" s="1"/>
  <c r="V204" s="1"/>
  <c r="V205" s="1"/>
  <c r="V206" s="1"/>
  <c r="V207" s="1"/>
  <c r="V208" s="1"/>
  <c r="V209" s="1"/>
  <c r="V210" s="1"/>
  <c r="V211" s="1"/>
  <c r="V212" s="1"/>
  <c r="V213" s="1"/>
  <c r="V214" s="1"/>
  <c r="V215" s="1"/>
  <c r="V216" s="1"/>
  <c r="V217" s="1"/>
  <c r="V218" s="1"/>
  <c r="V219" s="1"/>
  <c r="V220" s="1"/>
  <c r="V221" s="1"/>
  <c r="V222" s="1"/>
  <c r="V223" s="1"/>
  <c r="V224" s="1"/>
  <c r="V225" s="1"/>
  <c r="V226" s="1"/>
  <c r="V227" s="1"/>
  <c r="V228" s="1"/>
  <c r="V229" s="1"/>
  <c r="V230" s="1"/>
  <c r="V231" s="1"/>
  <c r="V232" s="1"/>
  <c r="V233" s="1"/>
  <c r="V234" s="1"/>
  <c r="V235" s="1"/>
  <c r="V236" s="1"/>
  <c r="V237" s="1"/>
  <c r="V238" s="1"/>
  <c r="V239" s="1"/>
  <c r="V240" s="1"/>
  <c r="V241" s="1"/>
  <c r="V242" s="1"/>
  <c r="V243" s="1"/>
  <c r="V244" s="1"/>
  <c r="V245" s="1"/>
  <c r="V246" s="1"/>
  <c r="V247" s="1"/>
  <c r="V248" s="1"/>
  <c r="V249" s="1"/>
  <c r="V250" s="1"/>
  <c r="V251" s="1"/>
  <c r="V252" s="1"/>
  <c r="V253" s="1"/>
  <c r="V254" s="1"/>
  <c r="V255" s="1"/>
  <c r="V256" s="1"/>
  <c r="V257" s="1"/>
  <c r="V258" s="1"/>
  <c r="V259" s="1"/>
  <c r="V260" s="1"/>
  <c r="V261" s="1"/>
  <c r="V262" s="1"/>
  <c r="V263" s="1"/>
  <c r="V264" s="1"/>
  <c r="V265" s="1"/>
  <c r="V266" s="1"/>
  <c r="V267" s="1"/>
  <c r="V268" s="1"/>
  <c r="V269" s="1"/>
  <c r="V270" s="1"/>
  <c r="V271" s="1"/>
  <c r="V272" s="1"/>
  <c r="V273" s="1"/>
  <c r="V274" s="1"/>
  <c r="V275" s="1"/>
  <c r="V276" s="1"/>
  <c r="V277" s="1"/>
  <c r="V278" s="1"/>
  <c r="V279" s="1"/>
  <c r="V280" s="1"/>
  <c r="V281" s="1"/>
  <c r="V282" s="1"/>
  <c r="V283" s="1"/>
  <c r="V284" s="1"/>
  <c r="V285" s="1"/>
  <c r="V286" s="1"/>
  <c r="V287" s="1"/>
  <c r="V288" s="1"/>
  <c r="V289" s="1"/>
  <c r="V290" s="1"/>
  <c r="V291" s="1"/>
  <c r="V292" s="1"/>
  <c r="V293" s="1"/>
  <c r="V294" s="1"/>
  <c r="V295" s="1"/>
  <c r="V296" s="1"/>
  <c r="V297" s="1"/>
  <c r="V298" s="1"/>
  <c r="V299" s="1"/>
  <c r="V300" s="1"/>
  <c r="V301" s="1"/>
  <c r="V302" s="1"/>
  <c r="V303" s="1"/>
  <c r="V304" s="1"/>
  <c r="V305" s="1"/>
  <c r="V306" s="1"/>
  <c r="V307" s="1"/>
  <c r="V308" s="1"/>
  <c r="V309" s="1"/>
  <c r="V310" s="1"/>
  <c r="V311" s="1"/>
  <c r="V312" s="1"/>
  <c r="V313" s="1"/>
  <c r="V314" s="1"/>
  <c r="V315" s="1"/>
  <c r="V316" s="1"/>
  <c r="V317" s="1"/>
  <c r="V318" s="1"/>
  <c r="V319" s="1"/>
  <c r="V320" s="1"/>
  <c r="V321" s="1"/>
  <c r="F338"/>
  <c r="C405"/>
  <c r="F405" s="1"/>
  <c r="G405" s="1"/>
  <c r="H405" s="1"/>
  <c r="I405" s="1"/>
  <c r="C430"/>
  <c r="F430" s="1"/>
  <c r="C388"/>
  <c r="F388" s="1"/>
  <c r="F354"/>
  <c r="C412"/>
  <c r="F412" s="1"/>
  <c r="G322"/>
  <c r="H322" s="1"/>
  <c r="I322" s="1"/>
  <c r="C382"/>
  <c r="F382" s="1"/>
  <c r="F381"/>
  <c r="C396"/>
  <c r="F396" s="1"/>
  <c r="G396" s="1"/>
  <c r="H396" s="1"/>
  <c r="I396" s="1"/>
  <c r="F373"/>
  <c r="F339"/>
  <c r="G339" s="1"/>
  <c r="C415"/>
  <c r="F415" s="1"/>
  <c r="C419"/>
  <c r="F419" s="1"/>
  <c r="G419" s="1"/>
  <c r="H419" s="1"/>
  <c r="I419" s="1"/>
  <c r="T156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5" s="1"/>
  <c r="T186" s="1"/>
  <c r="T187" s="1"/>
  <c r="T188" s="1"/>
  <c r="T189" s="1"/>
  <c r="T190" s="1"/>
  <c r="T191" s="1"/>
  <c r="T192" s="1"/>
  <c r="T193" s="1"/>
  <c r="T194" s="1"/>
  <c r="T195" s="1"/>
  <c r="T196" s="1"/>
  <c r="T197" s="1"/>
  <c r="T198" s="1"/>
  <c r="T199" s="1"/>
  <c r="T200" s="1"/>
  <c r="T201" s="1"/>
  <c r="T202" s="1"/>
  <c r="T203" s="1"/>
  <c r="T204" s="1"/>
  <c r="T205" s="1"/>
  <c r="T206" s="1"/>
  <c r="T207" s="1"/>
  <c r="T208" s="1"/>
  <c r="T209" s="1"/>
  <c r="T210" s="1"/>
  <c r="T211" s="1"/>
  <c r="T212" s="1"/>
  <c r="T213" s="1"/>
  <c r="T214" s="1"/>
  <c r="T215" s="1"/>
  <c r="T216" s="1"/>
  <c r="T217" s="1"/>
  <c r="T218" s="1"/>
  <c r="T219" s="1"/>
  <c r="T220" s="1"/>
  <c r="T221" s="1"/>
  <c r="T222" s="1"/>
  <c r="T223" s="1"/>
  <c r="T224" s="1"/>
  <c r="T225" s="1"/>
  <c r="T226" s="1"/>
  <c r="T227" s="1"/>
  <c r="T228" s="1"/>
  <c r="T229" s="1"/>
  <c r="T230" s="1"/>
  <c r="T231" s="1"/>
  <c r="T232" s="1"/>
  <c r="T233" s="1"/>
  <c r="T234" s="1"/>
  <c r="T235" s="1"/>
  <c r="T236" s="1"/>
  <c r="T237" s="1"/>
  <c r="T238" s="1"/>
  <c r="T239" s="1"/>
  <c r="T240" s="1"/>
  <c r="T241" s="1"/>
  <c r="T242" s="1"/>
  <c r="T243" s="1"/>
  <c r="T244" s="1"/>
  <c r="T245" s="1"/>
  <c r="T246" s="1"/>
  <c r="T247" s="1"/>
  <c r="T248" s="1"/>
  <c r="T249" s="1"/>
  <c r="T250" s="1"/>
  <c r="T251" s="1"/>
  <c r="T252" s="1"/>
  <c r="T253" s="1"/>
  <c r="T254" s="1"/>
  <c r="T255" s="1"/>
  <c r="T256" s="1"/>
  <c r="T257" s="1"/>
  <c r="T258" s="1"/>
  <c r="T259" s="1"/>
  <c r="T260" s="1"/>
  <c r="T261" s="1"/>
  <c r="T262" s="1"/>
  <c r="T263" s="1"/>
  <c r="T264" s="1"/>
  <c r="T265" s="1"/>
  <c r="T266" s="1"/>
  <c r="T267" s="1"/>
  <c r="T268" s="1"/>
  <c r="T269" s="1"/>
  <c r="T270" s="1"/>
  <c r="T271" s="1"/>
  <c r="T272" s="1"/>
  <c r="T273" s="1"/>
  <c r="T274" s="1"/>
  <c r="T275" s="1"/>
  <c r="T276" s="1"/>
  <c r="T277" s="1"/>
  <c r="T278" s="1"/>
  <c r="T279" s="1"/>
  <c r="T280" s="1"/>
  <c r="T281" s="1"/>
  <c r="T282" s="1"/>
  <c r="T283" s="1"/>
  <c r="T284" s="1"/>
  <c r="T285" s="1"/>
  <c r="T286" s="1"/>
  <c r="T287" s="1"/>
  <c r="T288" s="1"/>
  <c r="T289" s="1"/>
  <c r="T290" s="1"/>
  <c r="T291" s="1"/>
  <c r="T292" s="1"/>
  <c r="T293" s="1"/>
  <c r="T294" s="1"/>
  <c r="T295" s="1"/>
  <c r="T296" s="1"/>
  <c r="T297" s="1"/>
  <c r="T298" s="1"/>
  <c r="T299" s="1"/>
  <c r="T300" s="1"/>
  <c r="T301" s="1"/>
  <c r="T302" s="1"/>
  <c r="T303" s="1"/>
  <c r="T304" s="1"/>
  <c r="T305" s="1"/>
  <c r="T306" s="1"/>
  <c r="T307" s="1"/>
  <c r="T308" s="1"/>
  <c r="T309" s="1"/>
  <c r="T310" s="1"/>
  <c r="T311" s="1"/>
  <c r="T312" s="1"/>
  <c r="T313" s="1"/>
  <c r="T314" s="1"/>
  <c r="T315" s="1"/>
  <c r="T316" s="1"/>
  <c r="T317" s="1"/>
  <c r="T318" s="1"/>
  <c r="T319" s="1"/>
  <c r="T320" s="1"/>
  <c r="T321" s="1"/>
  <c r="G436"/>
  <c r="G381"/>
  <c r="H381" s="1"/>
  <c r="I381" s="1"/>
  <c r="G331"/>
  <c r="H331" s="1"/>
  <c r="I331" s="1"/>
  <c r="G425"/>
  <c r="H425" s="1"/>
  <c r="I425" s="1"/>
  <c r="G370"/>
  <c r="H370" s="1"/>
  <c r="I370" s="1"/>
  <c r="G426"/>
  <c r="H426" s="1"/>
  <c r="I426" s="1"/>
  <c r="G325"/>
  <c r="G375"/>
  <c r="H375" s="1"/>
  <c r="I375" s="1"/>
  <c r="G353"/>
  <c r="H353" s="1"/>
  <c r="I353" s="1"/>
  <c r="G395"/>
  <c r="H395" s="1"/>
  <c r="I395" s="1"/>
  <c r="P156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P194" s="1"/>
  <c r="P195" s="1"/>
  <c r="P196" s="1"/>
  <c r="P197" s="1"/>
  <c r="P198" s="1"/>
  <c r="P199" s="1"/>
  <c r="P200" s="1"/>
  <c r="P201" s="1"/>
  <c r="P202" s="1"/>
  <c r="P203" s="1"/>
  <c r="P204" s="1"/>
  <c r="P205" s="1"/>
  <c r="P206" s="1"/>
  <c r="P207" s="1"/>
  <c r="P208" s="1"/>
  <c r="P209" s="1"/>
  <c r="P210" s="1"/>
  <c r="P211" s="1"/>
  <c r="P212" s="1"/>
  <c r="P213" s="1"/>
  <c r="P214" s="1"/>
  <c r="P215" s="1"/>
  <c r="P216" s="1"/>
  <c r="P217" s="1"/>
  <c r="P218" s="1"/>
  <c r="P219" s="1"/>
  <c r="P220" s="1"/>
  <c r="P221" s="1"/>
  <c r="P222" s="1"/>
  <c r="P223" s="1"/>
  <c r="P224" s="1"/>
  <c r="P225" s="1"/>
  <c r="P226" s="1"/>
  <c r="P227" s="1"/>
  <c r="P228" s="1"/>
  <c r="P229" s="1"/>
  <c r="P230" s="1"/>
  <c r="P231" s="1"/>
  <c r="P232" s="1"/>
  <c r="P233" s="1"/>
  <c r="P234" s="1"/>
  <c r="P235" s="1"/>
  <c r="P236" s="1"/>
  <c r="P237" s="1"/>
  <c r="P238" s="1"/>
  <c r="P239" s="1"/>
  <c r="P240" s="1"/>
  <c r="P241" s="1"/>
  <c r="P242" s="1"/>
  <c r="P243" s="1"/>
  <c r="P244" s="1"/>
  <c r="P245" s="1"/>
  <c r="P246" s="1"/>
  <c r="P247" s="1"/>
  <c r="P248" s="1"/>
  <c r="P249" s="1"/>
  <c r="P250" s="1"/>
  <c r="P251" s="1"/>
  <c r="P252" s="1"/>
  <c r="P253" s="1"/>
  <c r="P254" s="1"/>
  <c r="P255" s="1"/>
  <c r="P256" s="1"/>
  <c r="P257" s="1"/>
  <c r="P258" s="1"/>
  <c r="P259" s="1"/>
  <c r="P260" s="1"/>
  <c r="P261" s="1"/>
  <c r="P262" s="1"/>
  <c r="P263" s="1"/>
  <c r="P264" s="1"/>
  <c r="P265" s="1"/>
  <c r="P266" s="1"/>
  <c r="P267" s="1"/>
  <c r="P268" s="1"/>
  <c r="P269" s="1"/>
  <c r="P270" s="1"/>
  <c r="P271" s="1"/>
  <c r="P272" s="1"/>
  <c r="P273" s="1"/>
  <c r="P274" s="1"/>
  <c r="P275" s="1"/>
  <c r="P276" s="1"/>
  <c r="P277" s="1"/>
  <c r="P278" s="1"/>
  <c r="P279" s="1"/>
  <c r="P280" s="1"/>
  <c r="P281" s="1"/>
  <c r="P282" s="1"/>
  <c r="P283" s="1"/>
  <c r="P284" s="1"/>
  <c r="P285" s="1"/>
  <c r="P286" s="1"/>
  <c r="P287" s="1"/>
  <c r="P288" s="1"/>
  <c r="P289" s="1"/>
  <c r="P290" s="1"/>
  <c r="P291" s="1"/>
  <c r="P292" s="1"/>
  <c r="P293" s="1"/>
  <c r="P294" s="1"/>
  <c r="P295" s="1"/>
  <c r="P296" s="1"/>
  <c r="P297" s="1"/>
  <c r="P298" s="1"/>
  <c r="P299" s="1"/>
  <c r="P300" s="1"/>
  <c r="P301" s="1"/>
  <c r="P302" s="1"/>
  <c r="P303" s="1"/>
  <c r="P304" s="1"/>
  <c r="P305" s="1"/>
  <c r="P306" s="1"/>
  <c r="P307" s="1"/>
  <c r="P308" s="1"/>
  <c r="P309" s="1"/>
  <c r="P310" s="1"/>
  <c r="P311" s="1"/>
  <c r="P312" s="1"/>
  <c r="P313" s="1"/>
  <c r="P314" s="1"/>
  <c r="P315" s="1"/>
  <c r="P316" s="1"/>
  <c r="P317" s="1"/>
  <c r="P318" s="1"/>
  <c r="P319" s="1"/>
  <c r="P320" s="1"/>
  <c r="P321" s="1"/>
  <c r="G358"/>
  <c r="G350"/>
  <c r="H350" s="1"/>
  <c r="I350" s="1"/>
  <c r="G406"/>
  <c r="G383"/>
  <c r="H383" s="1"/>
  <c r="I383" s="1"/>
  <c r="G432"/>
  <c r="H432" s="1"/>
  <c r="I432" s="1"/>
  <c r="G401"/>
  <c r="G411"/>
  <c r="H411" s="1"/>
  <c r="I411" s="1"/>
  <c r="G364"/>
  <c r="G429"/>
  <c r="H429" s="1"/>
  <c r="I429" s="1"/>
  <c r="G360"/>
  <c r="G431"/>
  <c r="H431" s="1"/>
  <c r="I431" s="1"/>
  <c r="G387"/>
  <c r="H387" s="1"/>
  <c r="I387" s="1"/>
  <c r="G402"/>
  <c r="H402" s="1"/>
  <c r="I402" s="1"/>
  <c r="G330"/>
  <c r="G437"/>
  <c r="S156"/>
  <c r="S157" s="1"/>
  <c r="S158" s="1"/>
  <c r="S159" s="1"/>
  <c r="S160" s="1"/>
  <c r="S161" s="1"/>
  <c r="S162" s="1"/>
  <c r="S163" s="1"/>
  <c r="S164" s="1"/>
  <c r="S165" s="1"/>
  <c r="S166" s="1"/>
  <c r="S167" s="1"/>
  <c r="S168" s="1"/>
  <c r="S169" s="1"/>
  <c r="S170" s="1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84" s="1"/>
  <c r="S185" s="1"/>
  <c r="S186" s="1"/>
  <c r="S187" s="1"/>
  <c r="S188" s="1"/>
  <c r="S189" s="1"/>
  <c r="S190" s="1"/>
  <c r="S191" s="1"/>
  <c r="S192" s="1"/>
  <c r="S193" s="1"/>
  <c r="S194" s="1"/>
  <c r="S195" s="1"/>
  <c r="S196" s="1"/>
  <c r="S197" s="1"/>
  <c r="S198" s="1"/>
  <c r="S199" s="1"/>
  <c r="S200" s="1"/>
  <c r="S201" s="1"/>
  <c r="S202" s="1"/>
  <c r="S203" s="1"/>
  <c r="S204" s="1"/>
  <c r="S205" s="1"/>
  <c r="S206" s="1"/>
  <c r="S207" s="1"/>
  <c r="S208" s="1"/>
  <c r="S209" s="1"/>
  <c r="S210" s="1"/>
  <c r="S211" s="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S226" s="1"/>
  <c r="S227" s="1"/>
  <c r="S228" s="1"/>
  <c r="S229" s="1"/>
  <c r="S230" s="1"/>
  <c r="S231" s="1"/>
  <c r="S232" s="1"/>
  <c r="S233" s="1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S253" s="1"/>
  <c r="S254" s="1"/>
  <c r="S255" s="1"/>
  <c r="S256" s="1"/>
  <c r="S257" s="1"/>
  <c r="S258" s="1"/>
  <c r="S259" s="1"/>
  <c r="S260" s="1"/>
  <c r="S261" s="1"/>
  <c r="S262" s="1"/>
  <c r="S263" s="1"/>
  <c r="S264" s="1"/>
  <c r="S265" s="1"/>
  <c r="S266" s="1"/>
  <c r="S267" s="1"/>
  <c r="S268" s="1"/>
  <c r="S269" s="1"/>
  <c r="S270" s="1"/>
  <c r="S271" s="1"/>
  <c r="S272" s="1"/>
  <c r="S273" s="1"/>
  <c r="S274" s="1"/>
  <c r="S275" s="1"/>
  <c r="S276" s="1"/>
  <c r="S277" s="1"/>
  <c r="S278" s="1"/>
  <c r="S279" s="1"/>
  <c r="S280" s="1"/>
  <c r="S281" s="1"/>
  <c r="S282" s="1"/>
  <c r="S283" s="1"/>
  <c r="S284" s="1"/>
  <c r="S285" s="1"/>
  <c r="S286" s="1"/>
  <c r="S287" s="1"/>
  <c r="S288" s="1"/>
  <c r="S289" s="1"/>
  <c r="S290" s="1"/>
  <c r="S291" s="1"/>
  <c r="S292" s="1"/>
  <c r="S293" s="1"/>
  <c r="S294" s="1"/>
  <c r="S295" s="1"/>
  <c r="S296" s="1"/>
  <c r="S297" s="1"/>
  <c r="S298" s="1"/>
  <c r="S299" s="1"/>
  <c r="S300" s="1"/>
  <c r="S301" s="1"/>
  <c r="S302" s="1"/>
  <c r="S303" s="1"/>
  <c r="S304" s="1"/>
  <c r="S305" s="1"/>
  <c r="S306" s="1"/>
  <c r="S307" s="1"/>
  <c r="S308" s="1"/>
  <c r="S309" s="1"/>
  <c r="S310" s="1"/>
  <c r="S311" s="1"/>
  <c r="S312" s="1"/>
  <c r="S313" s="1"/>
  <c r="S314" s="1"/>
  <c r="S315" s="1"/>
  <c r="S316" s="1"/>
  <c r="S317" s="1"/>
  <c r="S318" s="1"/>
  <c r="S319" s="1"/>
  <c r="S320" s="1"/>
  <c r="S321" s="1"/>
  <c r="F349"/>
  <c r="G349" s="1"/>
  <c r="H349" s="1"/>
  <c r="I349" s="1"/>
  <c r="C409"/>
  <c r="F409" s="1"/>
  <c r="G409" s="1"/>
  <c r="H409" s="1"/>
  <c r="I409" s="1"/>
  <c r="C389"/>
  <c r="F389" s="1"/>
  <c r="G389" s="1"/>
  <c r="H389" s="1"/>
  <c r="I389" s="1"/>
  <c r="F329"/>
  <c r="G329" s="1"/>
  <c r="H329" s="1"/>
  <c r="I329" s="1"/>
  <c r="C408"/>
  <c r="F408" s="1"/>
  <c r="G408" s="1"/>
  <c r="H408" s="1"/>
  <c r="I408" s="1"/>
  <c r="F348"/>
  <c r="G348" s="1"/>
  <c r="H348" s="1"/>
  <c r="I348" s="1"/>
  <c r="F441"/>
  <c r="G441" s="1"/>
  <c r="G421"/>
  <c r="H421" s="1"/>
  <c r="I421" s="1"/>
  <c r="G400"/>
  <c r="H400" s="1"/>
  <c r="I400" s="1"/>
  <c r="G397"/>
  <c r="H397" s="1"/>
  <c r="I397" s="1"/>
  <c r="G356"/>
  <c r="H356" s="1"/>
  <c r="I356" s="1"/>
  <c r="G423"/>
  <c r="H423" s="1"/>
  <c r="I423" s="1"/>
  <c r="G440"/>
  <c r="G367"/>
  <c r="H367" s="1"/>
  <c r="I367" s="1"/>
  <c r="G394"/>
  <c r="H394" s="1"/>
  <c r="I394" s="1"/>
  <c r="G384"/>
  <c r="H384" s="1"/>
  <c r="I384" s="1"/>
  <c r="G434"/>
  <c r="G438"/>
  <c r="G379"/>
  <c r="H379" s="1"/>
  <c r="I379" s="1"/>
  <c r="G332"/>
  <c r="H332" s="1"/>
  <c r="I332" s="1"/>
  <c r="G417"/>
  <c r="H417" s="1"/>
  <c r="I417" s="1"/>
  <c r="G398"/>
  <c r="H398" s="1"/>
  <c r="I398" s="1"/>
  <c r="G403"/>
  <c r="H403" s="1"/>
  <c r="I403" s="1"/>
  <c r="G368"/>
  <c r="H368" s="1"/>
  <c r="I368" s="1"/>
  <c r="G373"/>
  <c r="H373" s="1"/>
  <c r="I373" s="1"/>
  <c r="G404"/>
  <c r="H404" s="1"/>
  <c r="I404" s="1"/>
  <c r="G388"/>
  <c r="H388" s="1"/>
  <c r="I388" s="1"/>
  <c r="G326"/>
  <c r="H326" s="1"/>
  <c r="I326" s="1"/>
  <c r="G362"/>
  <c r="H362" s="1"/>
  <c r="I362" s="1"/>
  <c r="G347"/>
  <c r="H347" s="1"/>
  <c r="I347" s="1"/>
  <c r="G415"/>
  <c r="H415" s="1"/>
  <c r="I415" s="1"/>
  <c r="G354"/>
  <c r="H354" s="1"/>
  <c r="I354" s="1"/>
  <c r="G352"/>
  <c r="H352" s="1"/>
  <c r="I352" s="1"/>
  <c r="G393"/>
  <c r="H393" s="1"/>
  <c r="I393" s="1"/>
  <c r="O322"/>
  <c r="G361"/>
  <c r="H361" s="1"/>
  <c r="I361" s="1"/>
  <c r="G340"/>
  <c r="H340" s="1"/>
  <c r="I340" s="1"/>
  <c r="G337"/>
  <c r="H337" s="1"/>
  <c r="I337" s="1"/>
  <c r="G418"/>
  <c r="H418" s="1"/>
  <c r="I418" s="1"/>
  <c r="G410"/>
  <c r="H410" s="1"/>
  <c r="I410" s="1"/>
  <c r="G346"/>
  <c r="H346" s="1"/>
  <c r="I346" s="1"/>
  <c r="G323"/>
  <c r="H323" s="1"/>
  <c r="I323" s="1"/>
  <c r="G372"/>
  <c r="H372" s="1"/>
  <c r="I372" s="1"/>
  <c r="G341"/>
  <c r="H341" s="1"/>
  <c r="I341" s="1"/>
  <c r="G416"/>
  <c r="H416" s="1"/>
  <c r="I416" s="1"/>
  <c r="G363"/>
  <c r="H363" s="1"/>
  <c r="I363" s="1"/>
  <c r="G380"/>
  <c r="H380" s="1"/>
  <c r="I380" s="1"/>
  <c r="G351"/>
  <c r="H351" s="1"/>
  <c r="I351" s="1"/>
  <c r="G427"/>
  <c r="H427" s="1"/>
  <c r="I427" s="1"/>
  <c r="G334"/>
  <c r="H334" s="1"/>
  <c r="I334" s="1"/>
  <c r="G324"/>
  <c r="H324" s="1"/>
  <c r="I324" s="1"/>
  <c r="G382"/>
  <c r="H382" s="1"/>
  <c r="I382" s="1"/>
  <c r="G424"/>
  <c r="H424" s="1"/>
  <c r="I424" s="1"/>
  <c r="G374"/>
  <c r="H374" s="1"/>
  <c r="I374" s="1"/>
  <c r="G369"/>
  <c r="H369" s="1"/>
  <c r="I369" s="1"/>
  <c r="G420"/>
  <c r="H420" s="1"/>
  <c r="I420" s="1"/>
  <c r="G371"/>
  <c r="H371" s="1"/>
  <c r="I371" s="1"/>
  <c r="G327"/>
  <c r="H327" s="1"/>
  <c r="I327" s="1"/>
  <c r="G378"/>
  <c r="H378" s="1"/>
  <c r="I378" s="1"/>
  <c r="G439"/>
  <c r="G392"/>
  <c r="H392" s="1"/>
  <c r="I392" s="1"/>
  <c r="G342"/>
  <c r="H342" s="1"/>
  <c r="I342" s="1"/>
  <c r="G390"/>
  <c r="H390" s="1"/>
  <c r="I390" s="1"/>
  <c r="G377"/>
  <c r="H377" s="1"/>
  <c r="I377" s="1"/>
  <c r="G357"/>
  <c r="H357" s="1"/>
  <c r="I357" s="1"/>
  <c r="G376"/>
  <c r="H376" s="1"/>
  <c r="I376" s="1"/>
  <c r="G338"/>
  <c r="H338" s="1"/>
  <c r="I338" s="1"/>
  <c r="G391"/>
  <c r="H391" s="1"/>
  <c r="I391" s="1"/>
  <c r="G345"/>
  <c r="H345" s="1"/>
  <c r="I345" s="1"/>
  <c r="G336"/>
  <c r="H336" s="1"/>
  <c r="I336" s="1"/>
  <c r="G365"/>
  <c r="H365" s="1"/>
  <c r="I365" s="1"/>
  <c r="G343"/>
  <c r="H343" s="1"/>
  <c r="I343" s="1"/>
  <c r="G428"/>
  <c r="H428" s="1"/>
  <c r="I428" s="1"/>
  <c r="G433"/>
  <c r="G430"/>
  <c r="H430" s="1"/>
  <c r="I430" s="1"/>
  <c r="G344"/>
  <c r="H344" s="1"/>
  <c r="I344" s="1"/>
  <c r="G328"/>
  <c r="H328" s="1"/>
  <c r="I328" s="1"/>
  <c r="G399"/>
  <c r="H399" s="1"/>
  <c r="I399" s="1"/>
  <c r="G366"/>
  <c r="H366" s="1"/>
  <c r="I366" s="1"/>
  <c r="G385"/>
  <c r="H385" s="1"/>
  <c r="I385" s="1"/>
  <c r="G386"/>
  <c r="H386" s="1"/>
  <c r="I386" s="1"/>
  <c r="G422"/>
  <c r="H422" s="1"/>
  <c r="I422" s="1"/>
  <c r="G407"/>
  <c r="H407" s="1"/>
  <c r="I407" s="1"/>
  <c r="G435"/>
  <c r="G355"/>
  <c r="H355" s="1"/>
  <c r="I355" s="1"/>
  <c r="G414"/>
  <c r="H414" s="1"/>
  <c r="I414" s="1"/>
  <c r="G413"/>
  <c r="H413" s="1"/>
  <c r="I413" s="1"/>
  <c r="G412"/>
  <c r="H412" s="1"/>
  <c r="I412" s="1"/>
  <c r="G359"/>
  <c r="H359" s="1"/>
  <c r="I359" s="1"/>
  <c r="G333"/>
  <c r="H333" s="1"/>
  <c r="I333" s="1"/>
  <c r="G335"/>
  <c r="H335" s="1"/>
  <c r="I335" s="1"/>
  <c r="H406" l="1"/>
  <c r="I406" s="1"/>
  <c r="H358"/>
  <c r="I358" s="1"/>
  <c r="H339"/>
  <c r="I339" s="1"/>
  <c r="H330"/>
  <c r="I330" s="1"/>
  <c r="H360"/>
  <c r="I360" s="1"/>
  <c r="H364"/>
  <c r="I364" s="1"/>
  <c r="H401"/>
  <c r="I401" s="1"/>
  <c r="H325"/>
  <c r="I325" s="1"/>
  <c r="C473"/>
  <c r="Q322"/>
  <c r="V322"/>
  <c r="V323" s="1"/>
  <c r="Q323"/>
  <c r="C454"/>
  <c r="F454" s="1"/>
  <c r="C482"/>
  <c r="C442"/>
  <c r="C445"/>
  <c r="C479"/>
  <c r="C480"/>
  <c r="C497"/>
  <c r="C463"/>
  <c r="C465"/>
  <c r="C447"/>
  <c r="C490"/>
  <c r="C485"/>
  <c r="C501"/>
  <c r="C459"/>
  <c r="C500"/>
  <c r="C472"/>
  <c r="C467"/>
  <c r="C488"/>
  <c r="C450"/>
  <c r="C487"/>
  <c r="C460"/>
  <c r="C498"/>
  <c r="C452"/>
  <c r="C476"/>
  <c r="C456"/>
  <c r="C516" s="1"/>
  <c r="F516" s="1"/>
  <c r="G516" s="1"/>
  <c r="C494"/>
  <c r="C446"/>
  <c r="C461"/>
  <c r="C478"/>
  <c r="C448"/>
  <c r="C477"/>
  <c r="C474"/>
  <c r="C457"/>
  <c r="C495"/>
  <c r="C486"/>
  <c r="C444"/>
  <c r="C489"/>
  <c r="C464"/>
  <c r="C451"/>
  <c r="C483"/>
  <c r="C462"/>
  <c r="C492"/>
  <c r="C499"/>
  <c r="C481"/>
  <c r="C443"/>
  <c r="C458"/>
  <c r="C470"/>
  <c r="C469"/>
  <c r="C471"/>
  <c r="C484"/>
  <c r="C468"/>
  <c r="P322"/>
  <c r="P323" s="1"/>
  <c r="O364"/>
  <c r="O389"/>
  <c r="U322"/>
  <c r="U323" s="1"/>
  <c r="C496"/>
  <c r="C491"/>
  <c r="C551" s="1"/>
  <c r="F551" s="1"/>
  <c r="S322"/>
  <c r="S323" s="1"/>
  <c r="T322"/>
  <c r="T323" s="1"/>
  <c r="O394"/>
  <c r="O418"/>
  <c r="O414"/>
  <c r="O425"/>
  <c r="O328"/>
  <c r="O387"/>
  <c r="O424"/>
  <c r="O404"/>
  <c r="O397"/>
  <c r="O416"/>
  <c r="O437"/>
  <c r="O430"/>
  <c r="O428"/>
  <c r="O383"/>
  <c r="O439"/>
  <c r="O431"/>
  <c r="O405"/>
  <c r="O399"/>
  <c r="O413"/>
  <c r="O406"/>
  <c r="O385"/>
  <c r="O427"/>
  <c r="O438"/>
  <c r="O415"/>
  <c r="C514"/>
  <c r="F514" s="1"/>
  <c r="F485"/>
  <c r="C545"/>
  <c r="F545" s="1"/>
  <c r="C540"/>
  <c r="F540" s="1"/>
  <c r="F480"/>
  <c r="C561"/>
  <c r="F501"/>
  <c r="C502"/>
  <c r="F502" s="1"/>
  <c r="F442"/>
  <c r="F459"/>
  <c r="C519"/>
  <c r="F519" s="1"/>
  <c r="F497"/>
  <c r="C557"/>
  <c r="F557" s="1"/>
  <c r="F500"/>
  <c r="C560"/>
  <c r="F560" s="1"/>
  <c r="F473"/>
  <c r="C533"/>
  <c r="F533" s="1"/>
  <c r="F472"/>
  <c r="C532"/>
  <c r="F532" s="1"/>
  <c r="C523"/>
  <c r="F523" s="1"/>
  <c r="F463"/>
  <c r="C527"/>
  <c r="F527" s="1"/>
  <c r="F467"/>
  <c r="F445"/>
  <c r="C505"/>
  <c r="F505" s="1"/>
  <c r="F488"/>
  <c r="C548"/>
  <c r="F548" s="1"/>
  <c r="F465"/>
  <c r="C525"/>
  <c r="F525" s="1"/>
  <c r="F450"/>
  <c r="C510"/>
  <c r="F510" s="1"/>
  <c r="F482"/>
  <c r="C542"/>
  <c r="F542" s="1"/>
  <c r="C547"/>
  <c r="F547" s="1"/>
  <c r="F487"/>
  <c r="C507"/>
  <c r="F507" s="1"/>
  <c r="F447"/>
  <c r="F460"/>
  <c r="C520"/>
  <c r="F520" s="1"/>
  <c r="F479"/>
  <c r="C539"/>
  <c r="F539" s="1"/>
  <c r="C558"/>
  <c r="F558" s="1"/>
  <c r="F498"/>
  <c r="C550"/>
  <c r="F550" s="1"/>
  <c r="F490"/>
  <c r="F452"/>
  <c r="C512"/>
  <c r="F512" s="1"/>
  <c r="O407"/>
  <c r="O408"/>
  <c r="O346"/>
  <c r="O349"/>
  <c r="O326"/>
  <c r="C449"/>
  <c r="C475"/>
  <c r="C466"/>
  <c r="C453"/>
  <c r="C493"/>
  <c r="O354"/>
  <c r="O368"/>
  <c r="O336"/>
  <c r="O355"/>
  <c r="O378"/>
  <c r="O370"/>
  <c r="O348"/>
  <c r="O333"/>
  <c r="O380"/>
  <c r="O344"/>
  <c r="O362"/>
  <c r="O340"/>
  <c r="O375"/>
  <c r="O338"/>
  <c r="O325"/>
  <c r="O365"/>
  <c r="O369"/>
  <c r="O367"/>
  <c r="O352"/>
  <c r="O374"/>
  <c r="O377"/>
  <c r="D495"/>
  <c r="D555" s="1"/>
  <c r="D474"/>
  <c r="D534" s="1"/>
  <c r="D473"/>
  <c r="D533" s="1"/>
  <c r="D484"/>
  <c r="D544" s="1"/>
  <c r="D452"/>
  <c r="D512" s="1"/>
  <c r="D496"/>
  <c r="D556" s="1"/>
  <c r="D463"/>
  <c r="D523" s="1"/>
  <c r="D458"/>
  <c r="D518" s="1"/>
  <c r="D500"/>
  <c r="D560" s="1"/>
  <c r="D467"/>
  <c r="D527" s="1"/>
  <c r="D462"/>
  <c r="D522" s="1"/>
  <c r="D461"/>
  <c r="D521" s="1"/>
  <c r="D456"/>
  <c r="D516" s="1"/>
  <c r="D486"/>
  <c r="D546" s="1"/>
  <c r="D453"/>
  <c r="D513" s="1"/>
  <c r="D487"/>
  <c r="D547" s="1"/>
  <c r="D455"/>
  <c r="D515" s="1"/>
  <c r="D482"/>
  <c r="D542" s="1"/>
  <c r="D450"/>
  <c r="D510" s="1"/>
  <c r="D481"/>
  <c r="D541" s="1"/>
  <c r="D449"/>
  <c r="D509" s="1"/>
  <c r="D476"/>
  <c r="D536" s="1"/>
  <c r="D443"/>
  <c r="D503" s="1"/>
  <c r="D469"/>
  <c r="D529" s="1"/>
  <c r="D483"/>
  <c r="D543" s="1"/>
  <c r="D478"/>
  <c r="D538" s="1"/>
  <c r="D477"/>
  <c r="D537" s="1"/>
  <c r="D472"/>
  <c r="D532" s="1"/>
  <c r="D459"/>
  <c r="D519" s="1"/>
  <c r="D485"/>
  <c r="D545" s="1"/>
  <c r="O412"/>
  <c r="O384"/>
  <c r="O429"/>
  <c r="O390"/>
  <c r="O423"/>
  <c r="O392"/>
  <c r="O403"/>
  <c r="O402"/>
  <c r="O395"/>
  <c r="O435"/>
  <c r="O436"/>
  <c r="O401"/>
  <c r="O386"/>
  <c r="O433"/>
  <c r="O441"/>
  <c r="O393"/>
  <c r="O410"/>
  <c r="O422"/>
  <c r="O400"/>
  <c r="O323"/>
  <c r="O382"/>
  <c r="Q324"/>
  <c r="Q325" s="1"/>
  <c r="Q326" s="1"/>
  <c r="Q327" s="1"/>
  <c r="O345"/>
  <c r="O350"/>
  <c r="O341"/>
  <c r="O332"/>
  <c r="O339"/>
  <c r="O324"/>
  <c r="O396"/>
  <c r="O420"/>
  <c r="O411"/>
  <c r="O421"/>
  <c r="O432"/>
  <c r="O391"/>
  <c r="O426"/>
  <c r="F456"/>
  <c r="C554"/>
  <c r="F554" s="1"/>
  <c r="F494"/>
  <c r="C506"/>
  <c r="F506" s="1"/>
  <c r="F446"/>
  <c r="C521"/>
  <c r="F521" s="1"/>
  <c r="G521" s="1"/>
  <c r="F461"/>
  <c r="G461" s="1"/>
  <c r="F478"/>
  <c r="G478" s="1"/>
  <c r="C538"/>
  <c r="F538" s="1"/>
  <c r="G538" s="1"/>
  <c r="F448"/>
  <c r="C508"/>
  <c r="F508" s="1"/>
  <c r="F477"/>
  <c r="G477" s="1"/>
  <c r="C537"/>
  <c r="F537" s="1"/>
  <c r="G537" s="1"/>
  <c r="C534"/>
  <c r="F534" s="1"/>
  <c r="G534" s="1"/>
  <c r="F474"/>
  <c r="G474" s="1"/>
  <c r="F457"/>
  <c r="C517"/>
  <c r="F517" s="1"/>
  <c r="C555"/>
  <c r="F555" s="1"/>
  <c r="G555" s="1"/>
  <c r="F495"/>
  <c r="G495" s="1"/>
  <c r="C546"/>
  <c r="F546" s="1"/>
  <c r="G546" s="1"/>
  <c r="F486"/>
  <c r="G486" s="1"/>
  <c r="C504"/>
  <c r="F504" s="1"/>
  <c r="F444"/>
  <c r="C549"/>
  <c r="F549" s="1"/>
  <c r="F489"/>
  <c r="F464"/>
  <c r="C524"/>
  <c r="F524" s="1"/>
  <c r="F451"/>
  <c r="C511"/>
  <c r="F511" s="1"/>
  <c r="C543"/>
  <c r="F543" s="1"/>
  <c r="G543" s="1"/>
  <c r="F483"/>
  <c r="G483" s="1"/>
  <c r="F462"/>
  <c r="G462" s="1"/>
  <c r="C522"/>
  <c r="F522" s="1"/>
  <c r="G522" s="1"/>
  <c r="C552"/>
  <c r="F552" s="1"/>
  <c r="F492"/>
  <c r="F499"/>
  <c r="C559"/>
  <c r="F559" s="1"/>
  <c r="C541"/>
  <c r="F541" s="1"/>
  <c r="G541" s="1"/>
  <c r="F481"/>
  <c r="G481" s="1"/>
  <c r="C503"/>
  <c r="F503" s="1"/>
  <c r="G503" s="1"/>
  <c r="F443"/>
  <c r="C518"/>
  <c r="F518" s="1"/>
  <c r="G518" s="1"/>
  <c r="F458"/>
  <c r="G458" s="1"/>
  <c r="F470"/>
  <c r="C530"/>
  <c r="F530" s="1"/>
  <c r="F469"/>
  <c r="G469" s="1"/>
  <c r="C529"/>
  <c r="F529" s="1"/>
  <c r="G529" s="1"/>
  <c r="C531"/>
  <c r="F531" s="1"/>
  <c r="F471"/>
  <c r="C544"/>
  <c r="F544" s="1"/>
  <c r="G544" s="1"/>
  <c r="F484"/>
  <c r="G484" s="1"/>
  <c r="C556"/>
  <c r="F556" s="1"/>
  <c r="G556" s="1"/>
  <c r="F496"/>
  <c r="G496" s="1"/>
  <c r="F476"/>
  <c r="G476" s="1"/>
  <c r="C536"/>
  <c r="F536" s="1"/>
  <c r="G536" s="1"/>
  <c r="F491"/>
  <c r="F468"/>
  <c r="C528"/>
  <c r="F528" s="1"/>
  <c r="O388"/>
  <c r="O343"/>
  <c r="O334"/>
  <c r="O335"/>
  <c r="C455"/>
  <c r="O351"/>
  <c r="O342"/>
  <c r="O327"/>
  <c r="O376"/>
  <c r="O361"/>
  <c r="O330"/>
  <c r="O329"/>
  <c r="O331"/>
  <c r="O366"/>
  <c r="O363"/>
  <c r="O353"/>
  <c r="O372"/>
  <c r="O347"/>
  <c r="O337"/>
  <c r="O356"/>
  <c r="O357"/>
  <c r="O371"/>
  <c r="O358"/>
  <c r="O379"/>
  <c r="O373"/>
  <c r="O359"/>
  <c r="O360"/>
  <c r="D447"/>
  <c r="D507" s="1"/>
  <c r="D442"/>
  <c r="D502" s="1"/>
  <c r="D457"/>
  <c r="D517" s="1"/>
  <c r="D468"/>
  <c r="D528" s="1"/>
  <c r="D501"/>
  <c r="D561" s="1"/>
  <c r="D479"/>
  <c r="D539" s="1"/>
  <c r="D490"/>
  <c r="D550" s="1"/>
  <c r="D489"/>
  <c r="D549" s="1"/>
  <c r="D499"/>
  <c r="D559" s="1"/>
  <c r="D494"/>
  <c r="D554" s="1"/>
  <c r="D493"/>
  <c r="D553" s="1"/>
  <c r="D488"/>
  <c r="D548" s="1"/>
  <c r="D475"/>
  <c r="D535" s="1"/>
  <c r="D454"/>
  <c r="D514" s="1"/>
  <c r="D448"/>
  <c r="D508" s="1"/>
  <c r="D471"/>
  <c r="D531" s="1"/>
  <c r="D498"/>
  <c r="D558" s="1"/>
  <c r="D466"/>
  <c r="D526" s="1"/>
  <c r="D497"/>
  <c r="D557" s="1"/>
  <c r="D465"/>
  <c r="D525" s="1"/>
  <c r="D492"/>
  <c r="D552" s="1"/>
  <c r="D460"/>
  <c r="D520" s="1"/>
  <c r="D444"/>
  <c r="D504" s="1"/>
  <c r="D464"/>
  <c r="D524" s="1"/>
  <c r="D451"/>
  <c r="D511" s="1"/>
  <c r="D446"/>
  <c r="D506" s="1"/>
  <c r="D445"/>
  <c r="D505" s="1"/>
  <c r="D491"/>
  <c r="D551" s="1"/>
  <c r="D470"/>
  <c r="D530" s="1"/>
  <c r="D480"/>
  <c r="D540" s="1"/>
  <c r="O434"/>
  <c r="O398"/>
  <c r="O440"/>
  <c r="O419"/>
  <c r="O381"/>
  <c r="O409"/>
  <c r="O417"/>
  <c r="Q328" l="1"/>
  <c r="Q329" s="1"/>
  <c r="V324"/>
  <c r="V325" s="1"/>
  <c r="S324"/>
  <c r="S325" s="1"/>
  <c r="G528"/>
  <c r="G491"/>
  <c r="G531"/>
  <c r="G470"/>
  <c r="G499"/>
  <c r="G552"/>
  <c r="G464"/>
  <c r="G549"/>
  <c r="G504"/>
  <c r="G457"/>
  <c r="G506"/>
  <c r="G554"/>
  <c r="G550"/>
  <c r="G558"/>
  <c r="G479"/>
  <c r="G460"/>
  <c r="G507"/>
  <c r="G547"/>
  <c r="G482"/>
  <c r="G465"/>
  <c r="G488"/>
  <c r="G527"/>
  <c r="G523"/>
  <c r="G472"/>
  <c r="G473"/>
  <c r="G500"/>
  <c r="G497"/>
  <c r="G459"/>
  <c r="G502"/>
  <c r="G540"/>
  <c r="G485"/>
  <c r="G551"/>
  <c r="G468"/>
  <c r="G471"/>
  <c r="G530"/>
  <c r="G559"/>
  <c r="G492"/>
  <c r="G511"/>
  <c r="G524"/>
  <c r="G489"/>
  <c r="G517"/>
  <c r="G508"/>
  <c r="G494"/>
  <c r="G512"/>
  <c r="G490"/>
  <c r="G498"/>
  <c r="G539"/>
  <c r="G520"/>
  <c r="G487"/>
  <c r="G542"/>
  <c r="G510"/>
  <c r="G525"/>
  <c r="G548"/>
  <c r="G505"/>
  <c r="G467"/>
  <c r="G463"/>
  <c r="G532"/>
  <c r="G533"/>
  <c r="G560"/>
  <c r="G557"/>
  <c r="G519"/>
  <c r="G501"/>
  <c r="G480"/>
  <c r="G545"/>
  <c r="G514"/>
  <c r="Q330"/>
  <c r="Q331" s="1"/>
  <c r="Q332" s="1"/>
  <c r="Q333" s="1"/>
  <c r="Q334" s="1"/>
  <c r="Q335" s="1"/>
  <c r="Q336" s="1"/>
  <c r="Q337" s="1"/>
  <c r="Q338" s="1"/>
  <c r="Q339" s="1"/>
  <c r="Q340" s="1"/>
  <c r="Q341" s="1"/>
  <c r="Q342" s="1"/>
  <c r="Q343" s="1"/>
  <c r="Q344" s="1"/>
  <c r="Q345" s="1"/>
  <c r="Q346" s="1"/>
  <c r="Q347" s="1"/>
  <c r="Q348" s="1"/>
  <c r="Q349" s="1"/>
  <c r="Q350" s="1"/>
  <c r="Q351" s="1"/>
  <c r="Q352" s="1"/>
  <c r="Q353" s="1"/>
  <c r="Q354" s="1"/>
  <c r="Q355" s="1"/>
  <c r="Q356" s="1"/>
  <c r="Q357" s="1"/>
  <c r="Q358" s="1"/>
  <c r="Q359" s="1"/>
  <c r="Q360" s="1"/>
  <c r="Q361" s="1"/>
  <c r="Q362" s="1"/>
  <c r="Q363" s="1"/>
  <c r="Q364" s="1"/>
  <c r="Q365" s="1"/>
  <c r="Q366" s="1"/>
  <c r="Q367" s="1"/>
  <c r="Q368" s="1"/>
  <c r="Q369" s="1"/>
  <c r="Q370" s="1"/>
  <c r="Q371" s="1"/>
  <c r="Q372" s="1"/>
  <c r="Q373" s="1"/>
  <c r="Q374" s="1"/>
  <c r="Q375" s="1"/>
  <c r="Q376" s="1"/>
  <c r="Q377" s="1"/>
  <c r="Q378" s="1"/>
  <c r="Q379" s="1"/>
  <c r="Q380" s="1"/>
  <c r="Q381" s="1"/>
  <c r="Q382" s="1"/>
  <c r="Q383" s="1"/>
  <c r="Q384" s="1"/>
  <c r="Q385" s="1"/>
  <c r="Q386" s="1"/>
  <c r="Q387" s="1"/>
  <c r="Q388" s="1"/>
  <c r="Q389" s="1"/>
  <c r="Q390" s="1"/>
  <c r="Q391" s="1"/>
  <c r="Q392" s="1"/>
  <c r="Q393" s="1"/>
  <c r="Q394" s="1"/>
  <c r="Q395" s="1"/>
  <c r="Q396" s="1"/>
  <c r="Q397" s="1"/>
  <c r="Q398" s="1"/>
  <c r="Q399" s="1"/>
  <c r="Q400" s="1"/>
  <c r="Q401" s="1"/>
  <c r="Q402" s="1"/>
  <c r="Q403" s="1"/>
  <c r="Q404" s="1"/>
  <c r="Q405" s="1"/>
  <c r="Q406" s="1"/>
  <c r="Q407" s="1"/>
  <c r="Q408" s="1"/>
  <c r="Q409" s="1"/>
  <c r="Q410" s="1"/>
  <c r="Q411" s="1"/>
  <c r="Q412" s="1"/>
  <c r="Q413" s="1"/>
  <c r="Q414" s="1"/>
  <c r="Q415" s="1"/>
  <c r="Q416" s="1"/>
  <c r="Q417" s="1"/>
  <c r="Q418" s="1"/>
  <c r="Q419" s="1"/>
  <c r="Q420" s="1"/>
  <c r="Q421" s="1"/>
  <c r="Q422" s="1"/>
  <c r="Q423" s="1"/>
  <c r="Q424" s="1"/>
  <c r="Q425" s="1"/>
  <c r="Q426" s="1"/>
  <c r="Q427" s="1"/>
  <c r="Q428" s="1"/>
  <c r="Q429" s="1"/>
  <c r="Q430" s="1"/>
  <c r="Q431" s="1"/>
  <c r="Q432" s="1"/>
  <c r="Q433" s="1"/>
  <c r="Q434" s="1"/>
  <c r="Q435" s="1"/>
  <c r="Q436" s="1"/>
  <c r="Q437" s="1"/>
  <c r="Q438" s="1"/>
  <c r="Q439" s="1"/>
  <c r="Q440" s="1"/>
  <c r="Q441" s="1"/>
  <c r="Q442" s="1"/>
  <c r="U324"/>
  <c r="U325" s="1"/>
  <c r="U326" s="1"/>
  <c r="U327" s="1"/>
  <c r="U328" s="1"/>
  <c r="U329" s="1"/>
  <c r="U330" s="1"/>
  <c r="U331" s="1"/>
  <c r="U332" s="1"/>
  <c r="U333" s="1"/>
  <c r="U334" s="1"/>
  <c r="U335" s="1"/>
  <c r="U336" s="1"/>
  <c r="U337" s="1"/>
  <c r="U338" s="1"/>
  <c r="U339" s="1"/>
  <c r="U340" s="1"/>
  <c r="U341" s="1"/>
  <c r="U342" s="1"/>
  <c r="U343" s="1"/>
  <c r="U344" s="1"/>
  <c r="U345" s="1"/>
  <c r="U346" s="1"/>
  <c r="U347" s="1"/>
  <c r="U348" s="1"/>
  <c r="U349" s="1"/>
  <c r="U350" s="1"/>
  <c r="U351" s="1"/>
  <c r="U352" s="1"/>
  <c r="U353" s="1"/>
  <c r="U354" s="1"/>
  <c r="U355" s="1"/>
  <c r="U356" s="1"/>
  <c r="U357" s="1"/>
  <c r="U358" s="1"/>
  <c r="U359" s="1"/>
  <c r="U360" s="1"/>
  <c r="U361" s="1"/>
  <c r="U362" s="1"/>
  <c r="U363" s="1"/>
  <c r="U364" s="1"/>
  <c r="U365" s="1"/>
  <c r="U366" s="1"/>
  <c r="U367" s="1"/>
  <c r="U368" s="1"/>
  <c r="U369" s="1"/>
  <c r="U370" s="1"/>
  <c r="U371" s="1"/>
  <c r="U372" s="1"/>
  <c r="U373" s="1"/>
  <c r="U374" s="1"/>
  <c r="U375" s="1"/>
  <c r="U376" s="1"/>
  <c r="U377" s="1"/>
  <c r="U378" s="1"/>
  <c r="U379" s="1"/>
  <c r="U380" s="1"/>
  <c r="U381" s="1"/>
  <c r="U382" s="1"/>
  <c r="U383" s="1"/>
  <c r="U384" s="1"/>
  <c r="U385" s="1"/>
  <c r="U386" s="1"/>
  <c r="U387" s="1"/>
  <c r="U388" s="1"/>
  <c r="U389" s="1"/>
  <c r="U390" s="1"/>
  <c r="U391" s="1"/>
  <c r="U392" s="1"/>
  <c r="U393" s="1"/>
  <c r="U394" s="1"/>
  <c r="U395" s="1"/>
  <c r="U396" s="1"/>
  <c r="U397" s="1"/>
  <c r="U398" s="1"/>
  <c r="U399" s="1"/>
  <c r="U400" s="1"/>
  <c r="U401" s="1"/>
  <c r="U402" s="1"/>
  <c r="U403" s="1"/>
  <c r="U404" s="1"/>
  <c r="U405" s="1"/>
  <c r="U406" s="1"/>
  <c r="U407" s="1"/>
  <c r="U408" s="1"/>
  <c r="U409" s="1"/>
  <c r="U410" s="1"/>
  <c r="U411" s="1"/>
  <c r="U412" s="1"/>
  <c r="U413" s="1"/>
  <c r="U414" s="1"/>
  <c r="U415" s="1"/>
  <c r="U416" s="1"/>
  <c r="U417" s="1"/>
  <c r="U418" s="1"/>
  <c r="U419" s="1"/>
  <c r="U420" s="1"/>
  <c r="U421" s="1"/>
  <c r="U422" s="1"/>
  <c r="U423" s="1"/>
  <c r="U424" s="1"/>
  <c r="U425" s="1"/>
  <c r="U426" s="1"/>
  <c r="U427" s="1"/>
  <c r="U428" s="1"/>
  <c r="U429" s="1"/>
  <c r="U430" s="1"/>
  <c r="U431" s="1"/>
  <c r="U432" s="1"/>
  <c r="U433" s="1"/>
  <c r="U434" s="1"/>
  <c r="U435" s="1"/>
  <c r="U436" s="1"/>
  <c r="U437" s="1"/>
  <c r="U438" s="1"/>
  <c r="U439" s="1"/>
  <c r="U440" s="1"/>
  <c r="U441" s="1"/>
  <c r="U442" s="1"/>
  <c r="V326"/>
  <c r="V327" s="1"/>
  <c r="V328" s="1"/>
  <c r="V329" s="1"/>
  <c r="V330" s="1"/>
  <c r="V331" s="1"/>
  <c r="V332" s="1"/>
  <c r="V333" s="1"/>
  <c r="V334" s="1"/>
  <c r="V335" s="1"/>
  <c r="V336" s="1"/>
  <c r="V337" s="1"/>
  <c r="V338" s="1"/>
  <c r="V339" s="1"/>
  <c r="V340" s="1"/>
  <c r="V341" s="1"/>
  <c r="V342" s="1"/>
  <c r="V343" s="1"/>
  <c r="V344" s="1"/>
  <c r="V345" s="1"/>
  <c r="V346" s="1"/>
  <c r="V347" s="1"/>
  <c r="V348" s="1"/>
  <c r="V349" s="1"/>
  <c r="V350" s="1"/>
  <c r="V351" s="1"/>
  <c r="V352" s="1"/>
  <c r="V353" s="1"/>
  <c r="V354" s="1"/>
  <c r="V355" s="1"/>
  <c r="V356" s="1"/>
  <c r="V357" s="1"/>
  <c r="V358" s="1"/>
  <c r="V359" s="1"/>
  <c r="V360" s="1"/>
  <c r="V361" s="1"/>
  <c r="V362" s="1"/>
  <c r="V363" s="1"/>
  <c r="V364" s="1"/>
  <c r="V365" s="1"/>
  <c r="V366" s="1"/>
  <c r="V367" s="1"/>
  <c r="V368" s="1"/>
  <c r="V369" s="1"/>
  <c r="V370" s="1"/>
  <c r="V371" s="1"/>
  <c r="V372" s="1"/>
  <c r="V373" s="1"/>
  <c r="V374" s="1"/>
  <c r="V375" s="1"/>
  <c r="V376" s="1"/>
  <c r="V377" s="1"/>
  <c r="V378" s="1"/>
  <c r="V379" s="1"/>
  <c r="V380" s="1"/>
  <c r="V381" s="1"/>
  <c r="V382" s="1"/>
  <c r="V383" s="1"/>
  <c r="V384" s="1"/>
  <c r="V385" s="1"/>
  <c r="V386" s="1"/>
  <c r="V387" s="1"/>
  <c r="V388" s="1"/>
  <c r="V389" s="1"/>
  <c r="V390" s="1"/>
  <c r="V391" s="1"/>
  <c r="V392" s="1"/>
  <c r="V393" s="1"/>
  <c r="V394" s="1"/>
  <c r="V395" s="1"/>
  <c r="V396" s="1"/>
  <c r="V397" s="1"/>
  <c r="V398" s="1"/>
  <c r="V399" s="1"/>
  <c r="V400" s="1"/>
  <c r="V401" s="1"/>
  <c r="V402" s="1"/>
  <c r="V403" s="1"/>
  <c r="V404" s="1"/>
  <c r="V405" s="1"/>
  <c r="V406" s="1"/>
  <c r="V407" s="1"/>
  <c r="V408" s="1"/>
  <c r="V409" s="1"/>
  <c r="V410" s="1"/>
  <c r="V411" s="1"/>
  <c r="V412" s="1"/>
  <c r="V413" s="1"/>
  <c r="V414" s="1"/>
  <c r="V415" s="1"/>
  <c r="V416" s="1"/>
  <c r="V417" s="1"/>
  <c r="V418" s="1"/>
  <c r="V419" s="1"/>
  <c r="V420" s="1"/>
  <c r="V421" s="1"/>
  <c r="V422" s="1"/>
  <c r="V423" s="1"/>
  <c r="V424" s="1"/>
  <c r="V425" s="1"/>
  <c r="V426" s="1"/>
  <c r="V427" s="1"/>
  <c r="V428" s="1"/>
  <c r="V429" s="1"/>
  <c r="V430" s="1"/>
  <c r="V431" s="1"/>
  <c r="V432" s="1"/>
  <c r="V433" s="1"/>
  <c r="V434" s="1"/>
  <c r="V435" s="1"/>
  <c r="V436" s="1"/>
  <c r="V437" s="1"/>
  <c r="V438" s="1"/>
  <c r="V439" s="1"/>
  <c r="V440" s="1"/>
  <c r="V441" s="1"/>
  <c r="V442" s="1"/>
  <c r="G451"/>
  <c r="G448"/>
  <c r="G456"/>
  <c r="S326"/>
  <c r="S327" s="1"/>
  <c r="S328" s="1"/>
  <c r="S329" s="1"/>
  <c r="S330" s="1"/>
  <c r="S331" s="1"/>
  <c r="S332" s="1"/>
  <c r="S333" s="1"/>
  <c r="S334" s="1"/>
  <c r="S335" s="1"/>
  <c r="S336" s="1"/>
  <c r="S337" s="1"/>
  <c r="S338" s="1"/>
  <c r="S339" s="1"/>
  <c r="S340" s="1"/>
  <c r="S341" s="1"/>
  <c r="S342" s="1"/>
  <c r="S343" s="1"/>
  <c r="S344" s="1"/>
  <c r="S345" s="1"/>
  <c r="S346" s="1"/>
  <c r="S347" s="1"/>
  <c r="S348" s="1"/>
  <c r="S349" s="1"/>
  <c r="S350" s="1"/>
  <c r="S351" s="1"/>
  <c r="S352" s="1"/>
  <c r="S353" s="1"/>
  <c r="S354" s="1"/>
  <c r="S355" s="1"/>
  <c r="S356" s="1"/>
  <c r="S357" s="1"/>
  <c r="S358" s="1"/>
  <c r="S359" s="1"/>
  <c r="S360" s="1"/>
  <c r="S361" s="1"/>
  <c r="S362" s="1"/>
  <c r="S363" s="1"/>
  <c r="S364" s="1"/>
  <c r="S365" s="1"/>
  <c r="S366" s="1"/>
  <c r="S367" s="1"/>
  <c r="S368" s="1"/>
  <c r="S369" s="1"/>
  <c r="S370" s="1"/>
  <c r="S371" s="1"/>
  <c r="S372" s="1"/>
  <c r="S373" s="1"/>
  <c r="S374" s="1"/>
  <c r="S375" s="1"/>
  <c r="S376" s="1"/>
  <c r="S377" s="1"/>
  <c r="S378" s="1"/>
  <c r="S379" s="1"/>
  <c r="S380" s="1"/>
  <c r="S381" s="1"/>
  <c r="S382" s="1"/>
  <c r="S383" s="1"/>
  <c r="S384" s="1"/>
  <c r="S385" s="1"/>
  <c r="S386" s="1"/>
  <c r="S387" s="1"/>
  <c r="S388" s="1"/>
  <c r="S389" s="1"/>
  <c r="S390" s="1"/>
  <c r="S391" s="1"/>
  <c r="S392" s="1"/>
  <c r="S393" s="1"/>
  <c r="S394" s="1"/>
  <c r="S395" s="1"/>
  <c r="S396" s="1"/>
  <c r="S397" s="1"/>
  <c r="S398" s="1"/>
  <c r="S399" s="1"/>
  <c r="S400" s="1"/>
  <c r="S401" s="1"/>
  <c r="S402" s="1"/>
  <c r="S403" s="1"/>
  <c r="S404" s="1"/>
  <c r="S405" s="1"/>
  <c r="S406" s="1"/>
  <c r="S407" s="1"/>
  <c r="S408" s="1"/>
  <c r="S409" s="1"/>
  <c r="S410" s="1"/>
  <c r="S411" s="1"/>
  <c r="S412" s="1"/>
  <c r="S413" s="1"/>
  <c r="S414" s="1"/>
  <c r="S415" s="1"/>
  <c r="S416" s="1"/>
  <c r="S417" s="1"/>
  <c r="S418" s="1"/>
  <c r="S419" s="1"/>
  <c r="S420" s="1"/>
  <c r="S421" s="1"/>
  <c r="S422" s="1"/>
  <c r="S423" s="1"/>
  <c r="S424" s="1"/>
  <c r="S425" s="1"/>
  <c r="S426" s="1"/>
  <c r="S427" s="1"/>
  <c r="S428" s="1"/>
  <c r="S429" s="1"/>
  <c r="S430" s="1"/>
  <c r="S431" s="1"/>
  <c r="S432" s="1"/>
  <c r="S433" s="1"/>
  <c r="S434" s="1"/>
  <c r="S435" s="1"/>
  <c r="S436" s="1"/>
  <c r="S437" s="1"/>
  <c r="S438" s="1"/>
  <c r="S439" s="1"/>
  <c r="S440" s="1"/>
  <c r="S441" s="1"/>
  <c r="S442" s="1"/>
  <c r="T324"/>
  <c r="T325" s="1"/>
  <c r="T326" s="1"/>
  <c r="T327" s="1"/>
  <c r="T328" s="1"/>
  <c r="T329" s="1"/>
  <c r="T330" s="1"/>
  <c r="T331" s="1"/>
  <c r="T332" s="1"/>
  <c r="T333" s="1"/>
  <c r="T334" s="1"/>
  <c r="T335" s="1"/>
  <c r="T336" s="1"/>
  <c r="T337" s="1"/>
  <c r="T338" s="1"/>
  <c r="T339" s="1"/>
  <c r="T340" s="1"/>
  <c r="T341" s="1"/>
  <c r="T342" s="1"/>
  <c r="T343" s="1"/>
  <c r="T344" s="1"/>
  <c r="T345" s="1"/>
  <c r="T346" s="1"/>
  <c r="T347" s="1"/>
  <c r="T348" s="1"/>
  <c r="T349" s="1"/>
  <c r="T350" s="1"/>
  <c r="T351" s="1"/>
  <c r="T352" s="1"/>
  <c r="T353" s="1"/>
  <c r="T354" s="1"/>
  <c r="T355" s="1"/>
  <c r="T356" s="1"/>
  <c r="T357" s="1"/>
  <c r="T358" s="1"/>
  <c r="T359" s="1"/>
  <c r="T360" s="1"/>
  <c r="T361" s="1"/>
  <c r="T362" s="1"/>
  <c r="T363" s="1"/>
  <c r="T364" s="1"/>
  <c r="T365" s="1"/>
  <c r="T366" s="1"/>
  <c r="T367" s="1"/>
  <c r="T368" s="1"/>
  <c r="T369" s="1"/>
  <c r="T370" s="1"/>
  <c r="T371" s="1"/>
  <c r="T372" s="1"/>
  <c r="T373" s="1"/>
  <c r="T374" s="1"/>
  <c r="T375" s="1"/>
  <c r="T376" s="1"/>
  <c r="T377" s="1"/>
  <c r="T378" s="1"/>
  <c r="T379" s="1"/>
  <c r="T380" s="1"/>
  <c r="T381" s="1"/>
  <c r="T382" s="1"/>
  <c r="T383" s="1"/>
  <c r="T384" s="1"/>
  <c r="T385" s="1"/>
  <c r="T386" s="1"/>
  <c r="T387" s="1"/>
  <c r="T388" s="1"/>
  <c r="T389" s="1"/>
  <c r="T390" s="1"/>
  <c r="T391" s="1"/>
  <c r="T392" s="1"/>
  <c r="T393" s="1"/>
  <c r="T394" s="1"/>
  <c r="T395" s="1"/>
  <c r="T396" s="1"/>
  <c r="T397" s="1"/>
  <c r="T398" s="1"/>
  <c r="T399" s="1"/>
  <c r="T400" s="1"/>
  <c r="T401" s="1"/>
  <c r="T402" s="1"/>
  <c r="T403" s="1"/>
  <c r="T404" s="1"/>
  <c r="T405" s="1"/>
  <c r="T406" s="1"/>
  <c r="T407" s="1"/>
  <c r="T408" s="1"/>
  <c r="T409" s="1"/>
  <c r="T410" s="1"/>
  <c r="T411" s="1"/>
  <c r="T412" s="1"/>
  <c r="T413" s="1"/>
  <c r="T414" s="1"/>
  <c r="T415" s="1"/>
  <c r="T416" s="1"/>
  <c r="T417" s="1"/>
  <c r="T418" s="1"/>
  <c r="T419" s="1"/>
  <c r="T420" s="1"/>
  <c r="T421" s="1"/>
  <c r="T422" s="1"/>
  <c r="T423" s="1"/>
  <c r="T424" s="1"/>
  <c r="T425" s="1"/>
  <c r="T426" s="1"/>
  <c r="T427" s="1"/>
  <c r="T428" s="1"/>
  <c r="T429" s="1"/>
  <c r="T430" s="1"/>
  <c r="T431" s="1"/>
  <c r="T432" s="1"/>
  <c r="T433" s="1"/>
  <c r="T434" s="1"/>
  <c r="T435" s="1"/>
  <c r="T436" s="1"/>
  <c r="T437" s="1"/>
  <c r="T438" s="1"/>
  <c r="T439" s="1"/>
  <c r="T440" s="1"/>
  <c r="T441" s="1"/>
  <c r="T442" s="1"/>
  <c r="G447"/>
  <c r="C553"/>
  <c r="F553" s="1"/>
  <c r="G553" s="1"/>
  <c r="F493"/>
  <c r="G493" s="1"/>
  <c r="C526"/>
  <c r="F526" s="1"/>
  <c r="G526" s="1"/>
  <c r="F466"/>
  <c r="G466" s="1"/>
  <c r="C509"/>
  <c r="F509" s="1"/>
  <c r="G509" s="1"/>
  <c r="F449"/>
  <c r="G449" s="1"/>
  <c r="C515"/>
  <c r="F515" s="1"/>
  <c r="G515" s="1"/>
  <c r="F455"/>
  <c r="G455" s="1"/>
  <c r="C513"/>
  <c r="F513" s="1"/>
  <c r="G513" s="1"/>
  <c r="F453"/>
  <c r="G453" s="1"/>
  <c r="F475"/>
  <c r="G475" s="1"/>
  <c r="O530" s="1"/>
  <c r="C535"/>
  <c r="F535" s="1"/>
  <c r="G535" s="1"/>
  <c r="F561"/>
  <c r="C581" s="1"/>
  <c r="F581" s="1"/>
  <c r="C587"/>
  <c r="F587" s="1"/>
  <c r="C582"/>
  <c r="F582" s="1"/>
  <c r="G442"/>
  <c r="G443"/>
  <c r="G444"/>
  <c r="G446"/>
  <c r="P324"/>
  <c r="P325" s="1"/>
  <c r="P326" s="1"/>
  <c r="P327" s="1"/>
  <c r="P328" s="1"/>
  <c r="P329" s="1"/>
  <c r="P330" s="1"/>
  <c r="P331" s="1"/>
  <c r="P332" s="1"/>
  <c r="P333" s="1"/>
  <c r="P334" s="1"/>
  <c r="P335" s="1"/>
  <c r="P336" s="1"/>
  <c r="P337" s="1"/>
  <c r="P338" s="1"/>
  <c r="P339" s="1"/>
  <c r="P340" s="1"/>
  <c r="P341" s="1"/>
  <c r="P342" s="1"/>
  <c r="P343" s="1"/>
  <c r="P344" s="1"/>
  <c r="P345" s="1"/>
  <c r="P346" s="1"/>
  <c r="P347" s="1"/>
  <c r="P348" s="1"/>
  <c r="P349" s="1"/>
  <c r="P350" s="1"/>
  <c r="P351" s="1"/>
  <c r="P352" s="1"/>
  <c r="P353" s="1"/>
  <c r="P354" s="1"/>
  <c r="P355" s="1"/>
  <c r="P356" s="1"/>
  <c r="P357" s="1"/>
  <c r="P358" s="1"/>
  <c r="P359" s="1"/>
  <c r="P360" s="1"/>
  <c r="P361" s="1"/>
  <c r="P362" s="1"/>
  <c r="P363" s="1"/>
  <c r="P364" s="1"/>
  <c r="P365" s="1"/>
  <c r="P366" s="1"/>
  <c r="P367" s="1"/>
  <c r="P368" s="1"/>
  <c r="P369" s="1"/>
  <c r="P370" s="1"/>
  <c r="P371" s="1"/>
  <c r="P372" s="1"/>
  <c r="P373" s="1"/>
  <c r="P374" s="1"/>
  <c r="P375" s="1"/>
  <c r="P376" s="1"/>
  <c r="P377" s="1"/>
  <c r="P378" s="1"/>
  <c r="P379" s="1"/>
  <c r="P380" s="1"/>
  <c r="P381" s="1"/>
  <c r="P382" s="1"/>
  <c r="P383" s="1"/>
  <c r="P384" s="1"/>
  <c r="P385" s="1"/>
  <c r="P386" s="1"/>
  <c r="P387" s="1"/>
  <c r="P388" s="1"/>
  <c r="P389" s="1"/>
  <c r="P390" s="1"/>
  <c r="P391" s="1"/>
  <c r="P392" s="1"/>
  <c r="P393" s="1"/>
  <c r="P394" s="1"/>
  <c r="P395" s="1"/>
  <c r="P396" s="1"/>
  <c r="P397" s="1"/>
  <c r="P398" s="1"/>
  <c r="P399" s="1"/>
  <c r="P400" s="1"/>
  <c r="P401" s="1"/>
  <c r="P402" s="1"/>
  <c r="P403" s="1"/>
  <c r="P404" s="1"/>
  <c r="P405" s="1"/>
  <c r="P406" s="1"/>
  <c r="P407" s="1"/>
  <c r="P408" s="1"/>
  <c r="P409" s="1"/>
  <c r="P410" s="1"/>
  <c r="P411" s="1"/>
  <c r="P412" s="1"/>
  <c r="P413" s="1"/>
  <c r="P414" s="1"/>
  <c r="P415" s="1"/>
  <c r="P416" s="1"/>
  <c r="P417" s="1"/>
  <c r="P418" s="1"/>
  <c r="P419" s="1"/>
  <c r="P420" s="1"/>
  <c r="P421" s="1"/>
  <c r="P422" s="1"/>
  <c r="P423" s="1"/>
  <c r="P424" s="1"/>
  <c r="P425" s="1"/>
  <c r="P426" s="1"/>
  <c r="P427" s="1"/>
  <c r="P428" s="1"/>
  <c r="P429" s="1"/>
  <c r="P430" s="1"/>
  <c r="P431" s="1"/>
  <c r="P432" s="1"/>
  <c r="P433" s="1"/>
  <c r="P434" s="1"/>
  <c r="P435" s="1"/>
  <c r="P436" s="1"/>
  <c r="P437" s="1"/>
  <c r="P438" s="1"/>
  <c r="P439" s="1"/>
  <c r="P440" s="1"/>
  <c r="P441" s="1"/>
  <c r="P442" s="1"/>
  <c r="G452"/>
  <c r="G450"/>
  <c r="G445"/>
  <c r="G454"/>
  <c r="O504" l="1"/>
  <c r="O511"/>
  <c r="C585"/>
  <c r="F585" s="1"/>
  <c r="C591"/>
  <c r="F591" s="1"/>
  <c r="C609"/>
  <c r="F609" s="1"/>
  <c r="C611"/>
  <c r="F611" s="1"/>
  <c r="C568"/>
  <c r="F568" s="1"/>
  <c r="C594"/>
  <c r="F594" s="1"/>
  <c r="C584"/>
  <c r="F584" s="1"/>
  <c r="O544"/>
  <c r="C577"/>
  <c r="F577" s="1"/>
  <c r="C596"/>
  <c r="F596" s="1"/>
  <c r="C579"/>
  <c r="F579" s="1"/>
  <c r="C570"/>
  <c r="F570" s="1"/>
  <c r="C617"/>
  <c r="F617" s="1"/>
  <c r="C598"/>
  <c r="F598" s="1"/>
  <c r="C619"/>
  <c r="F619" s="1"/>
  <c r="C562"/>
  <c r="F562" s="1"/>
  <c r="C606"/>
  <c r="F606" s="1"/>
  <c r="O512"/>
  <c r="O514"/>
  <c r="O560"/>
  <c r="O543"/>
  <c r="O535"/>
  <c r="O559"/>
  <c r="O551"/>
  <c r="D602"/>
  <c r="G561"/>
  <c r="O547"/>
  <c r="O539"/>
  <c r="O555"/>
  <c r="O552"/>
  <c r="O536"/>
  <c r="C586"/>
  <c r="F586" s="1"/>
  <c r="C613"/>
  <c r="F613" s="1"/>
  <c r="O506"/>
  <c r="O501"/>
  <c r="O463"/>
  <c r="O476"/>
  <c r="O499"/>
  <c r="O467"/>
  <c r="O471"/>
  <c r="O494"/>
  <c r="O458"/>
  <c r="O498"/>
  <c r="O469"/>
  <c r="O462"/>
  <c r="O497"/>
  <c r="O480"/>
  <c r="O461"/>
  <c r="O488"/>
  <c r="O491"/>
  <c r="O485"/>
  <c r="O460"/>
  <c r="O484"/>
  <c r="O495"/>
  <c r="O466"/>
  <c r="O487"/>
  <c r="O486"/>
  <c r="O477"/>
  <c r="O478"/>
  <c r="O464"/>
  <c r="O493"/>
  <c r="O459"/>
  <c r="O468"/>
  <c r="O473"/>
  <c r="O481"/>
  <c r="O492"/>
  <c r="O479"/>
  <c r="O474"/>
  <c r="O457"/>
  <c r="O482"/>
  <c r="O500"/>
  <c r="O496"/>
  <c r="O490"/>
  <c r="O470"/>
  <c r="O465"/>
  <c r="O472"/>
  <c r="O489"/>
  <c r="O483"/>
  <c r="O475"/>
  <c r="O508"/>
  <c r="O513"/>
  <c r="O509"/>
  <c r="O503"/>
  <c r="O515"/>
  <c r="O510"/>
  <c r="O549"/>
  <c r="O545"/>
  <c r="O541"/>
  <c r="O537"/>
  <c r="O533"/>
  <c r="O561"/>
  <c r="O557"/>
  <c r="O553"/>
  <c r="O556"/>
  <c r="O548"/>
  <c r="O540"/>
  <c r="O532"/>
  <c r="O528"/>
  <c r="O524"/>
  <c r="O520"/>
  <c r="O554"/>
  <c r="O546"/>
  <c r="O538"/>
  <c r="O531"/>
  <c r="O527"/>
  <c r="O523"/>
  <c r="O519"/>
  <c r="O516"/>
  <c r="O507"/>
  <c r="O505"/>
  <c r="O502"/>
  <c r="O526"/>
  <c r="O522"/>
  <c r="O518"/>
  <c r="O558"/>
  <c r="O550"/>
  <c r="O542"/>
  <c r="O534"/>
  <c r="O529"/>
  <c r="O525"/>
  <c r="O521"/>
  <c r="O517"/>
  <c r="C588"/>
  <c r="F588" s="1"/>
  <c r="C567"/>
  <c r="F567" s="1"/>
  <c r="C621"/>
  <c r="F621" s="1"/>
  <c r="C604"/>
  <c r="F604" s="1"/>
  <c r="D595"/>
  <c r="D568"/>
  <c r="D628" s="1"/>
  <c r="D600"/>
  <c r="D573"/>
  <c r="D633" s="1"/>
  <c r="D605"/>
  <c r="D574"/>
  <c r="D606"/>
  <c r="G606" s="1"/>
  <c r="D575"/>
  <c r="D607"/>
  <c r="D580"/>
  <c r="D612"/>
  <c r="D585"/>
  <c r="G585" s="1"/>
  <c r="D617"/>
  <c r="G617" s="1"/>
  <c r="D586"/>
  <c r="D618"/>
  <c r="C628"/>
  <c r="F628" s="1"/>
  <c r="G628" s="1"/>
  <c r="C576"/>
  <c r="F576" s="1"/>
  <c r="C593"/>
  <c r="F593" s="1"/>
  <c r="C600"/>
  <c r="F600" s="1"/>
  <c r="G600" s="1"/>
  <c r="C614"/>
  <c r="F614" s="1"/>
  <c r="C595"/>
  <c r="F595" s="1"/>
  <c r="G595" s="1"/>
  <c r="C564"/>
  <c r="F564" s="1"/>
  <c r="C602"/>
  <c r="F602" s="1"/>
  <c r="G602" s="1"/>
  <c r="C620"/>
  <c r="F620" s="1"/>
  <c r="C569"/>
  <c r="C601"/>
  <c r="F601" s="1"/>
  <c r="C563"/>
  <c r="C566"/>
  <c r="F566" s="1"/>
  <c r="C571"/>
  <c r="F571" s="1"/>
  <c r="C603"/>
  <c r="F603" s="1"/>
  <c r="C592"/>
  <c r="F592" s="1"/>
  <c r="C618"/>
  <c r="F618" s="1"/>
  <c r="C608"/>
  <c r="F608" s="1"/>
  <c r="C607"/>
  <c r="F607" s="1"/>
  <c r="C575"/>
  <c r="F575" s="1"/>
  <c r="C574"/>
  <c r="F574" s="1"/>
  <c r="G574" s="1"/>
  <c r="C580"/>
  <c r="F580" s="1"/>
  <c r="C597"/>
  <c r="F597" s="1"/>
  <c r="C565"/>
  <c r="F565" s="1"/>
  <c r="C610"/>
  <c r="F610" s="1"/>
  <c r="C599"/>
  <c r="F599" s="1"/>
  <c r="C616"/>
  <c r="F616" s="1"/>
  <c r="C589"/>
  <c r="F589" s="1"/>
  <c r="D579"/>
  <c r="G579" s="1"/>
  <c r="D611"/>
  <c r="G611" s="1"/>
  <c r="D584"/>
  <c r="G584" s="1"/>
  <c r="D616"/>
  <c r="D589"/>
  <c r="D621"/>
  <c r="D590"/>
  <c r="D562"/>
  <c r="D622" s="1"/>
  <c r="D591"/>
  <c r="G591" s="1"/>
  <c r="D563"/>
  <c r="D623" s="1"/>
  <c r="D596"/>
  <c r="D569"/>
  <c r="D629" s="1"/>
  <c r="D601"/>
  <c r="D570"/>
  <c r="D630" s="1"/>
  <c r="O448"/>
  <c r="O452"/>
  <c r="O454"/>
  <c r="O443"/>
  <c r="O450"/>
  <c r="O455"/>
  <c r="O445"/>
  <c r="O442"/>
  <c r="O451"/>
  <c r="O447"/>
  <c r="O449"/>
  <c r="O453"/>
  <c r="O456"/>
  <c r="L642" s="1"/>
  <c r="L644" s="1"/>
  <c r="J661" s="1"/>
  <c r="O444"/>
  <c r="O446"/>
  <c r="C572"/>
  <c r="C626"/>
  <c r="F626" s="1"/>
  <c r="C631"/>
  <c r="F631" s="1"/>
  <c r="C627"/>
  <c r="F627" s="1"/>
  <c r="C578"/>
  <c r="F578" s="1"/>
  <c r="C615"/>
  <c r="F615" s="1"/>
  <c r="C583"/>
  <c r="F583" s="1"/>
  <c r="C590"/>
  <c r="F590" s="1"/>
  <c r="G590" s="1"/>
  <c r="C612"/>
  <c r="F612" s="1"/>
  <c r="G612" s="1"/>
  <c r="C605"/>
  <c r="F605" s="1"/>
  <c r="C573"/>
  <c r="D571"/>
  <c r="D631" s="1"/>
  <c r="D587"/>
  <c r="G587" s="1"/>
  <c r="D603"/>
  <c r="D619"/>
  <c r="G619" s="1"/>
  <c r="D576"/>
  <c r="D592"/>
  <c r="D608"/>
  <c r="D565"/>
  <c r="D625" s="1"/>
  <c r="D581"/>
  <c r="G581" s="1"/>
  <c r="D597"/>
  <c r="D613"/>
  <c r="D566"/>
  <c r="D626" s="1"/>
  <c r="D582"/>
  <c r="G582" s="1"/>
  <c r="D598"/>
  <c r="G598" s="1"/>
  <c r="D614"/>
  <c r="D567"/>
  <c r="D627" s="1"/>
  <c r="D583"/>
  <c r="D599"/>
  <c r="D615"/>
  <c r="D572"/>
  <c r="D632" s="1"/>
  <c r="D588"/>
  <c r="D604"/>
  <c r="D620"/>
  <c r="D577"/>
  <c r="G577" s="1"/>
  <c r="D593"/>
  <c r="D609"/>
  <c r="G609" s="1"/>
  <c r="D564"/>
  <c r="D624" s="1"/>
  <c r="D578"/>
  <c r="D594"/>
  <c r="D610"/>
  <c r="J665" l="1"/>
  <c r="J667"/>
  <c r="J669"/>
  <c r="J671"/>
  <c r="J673"/>
  <c r="J675"/>
  <c r="J677"/>
  <c r="J679"/>
  <c r="J681"/>
  <c r="J683"/>
  <c r="J685"/>
  <c r="J687"/>
  <c r="J689"/>
  <c r="J691"/>
  <c r="J693"/>
  <c r="J695"/>
  <c r="J697"/>
  <c r="J699"/>
  <c r="J701"/>
  <c r="J703"/>
  <c r="J705"/>
  <c r="J707"/>
  <c r="J709"/>
  <c r="J711"/>
  <c r="J713"/>
  <c r="J715"/>
  <c r="J717"/>
  <c r="J719"/>
  <c r="J721"/>
  <c r="J723"/>
  <c r="J725"/>
  <c r="J727"/>
  <c r="J729"/>
  <c r="J731"/>
  <c r="J733"/>
  <c r="J735"/>
  <c r="J737"/>
  <c r="J739"/>
  <c r="J741"/>
  <c r="J743"/>
  <c r="J745"/>
  <c r="J747"/>
  <c r="J749"/>
  <c r="J751"/>
  <c r="J753"/>
  <c r="J755"/>
  <c r="J757"/>
  <c r="J759"/>
  <c r="J761"/>
  <c r="J763"/>
  <c r="J765"/>
  <c r="J767"/>
  <c r="J769"/>
  <c r="J771"/>
  <c r="J773"/>
  <c r="J775"/>
  <c r="J777"/>
  <c r="J779"/>
  <c r="J781"/>
  <c r="J783"/>
  <c r="J664"/>
  <c r="J666"/>
  <c r="J668"/>
  <c r="J670"/>
  <c r="J672"/>
  <c r="J674"/>
  <c r="J676"/>
  <c r="J678"/>
  <c r="J680"/>
  <c r="J682"/>
  <c r="J684"/>
  <c r="J686"/>
  <c r="J688"/>
  <c r="J690"/>
  <c r="J692"/>
  <c r="J694"/>
  <c r="J696"/>
  <c r="J698"/>
  <c r="J700"/>
  <c r="J702"/>
  <c r="J704"/>
  <c r="J706"/>
  <c r="J708"/>
  <c r="J710"/>
  <c r="J712"/>
  <c r="J714"/>
  <c r="J716"/>
  <c r="J718"/>
  <c r="J720"/>
  <c r="J722"/>
  <c r="J724"/>
  <c r="J726"/>
  <c r="J728"/>
  <c r="J730"/>
  <c r="J732"/>
  <c r="J734"/>
  <c r="J736"/>
  <c r="J738"/>
  <c r="J740"/>
  <c r="J742"/>
  <c r="J744"/>
  <c r="J746"/>
  <c r="J748"/>
  <c r="J750"/>
  <c r="J752"/>
  <c r="J754"/>
  <c r="J756"/>
  <c r="J758"/>
  <c r="J760"/>
  <c r="J762"/>
  <c r="J764"/>
  <c r="J766"/>
  <c r="J768"/>
  <c r="J770"/>
  <c r="J772"/>
  <c r="J774"/>
  <c r="J776"/>
  <c r="J778"/>
  <c r="J780"/>
  <c r="J782"/>
  <c r="J663"/>
  <c r="G589"/>
  <c r="G580"/>
  <c r="G575"/>
  <c r="G594"/>
  <c r="G605"/>
  <c r="C630"/>
  <c r="F630" s="1"/>
  <c r="G630" s="1"/>
  <c r="P443"/>
  <c r="P444" s="1"/>
  <c r="P445" s="1"/>
  <c r="P446" s="1"/>
  <c r="P447" s="1"/>
  <c r="P448" s="1"/>
  <c r="P449" s="1"/>
  <c r="P450" s="1"/>
  <c r="P451" s="1"/>
  <c r="P452" s="1"/>
  <c r="P453" s="1"/>
  <c r="P454" s="1"/>
  <c r="P455" s="1"/>
  <c r="P456" s="1"/>
  <c r="P457" s="1"/>
  <c r="G596"/>
  <c r="G607"/>
  <c r="G618"/>
  <c r="C622"/>
  <c r="F622" s="1"/>
  <c r="G615"/>
  <c r="G626"/>
  <c r="G616"/>
  <c r="G610"/>
  <c r="G597"/>
  <c r="G603"/>
  <c r="G566"/>
  <c r="G601"/>
  <c r="G620"/>
  <c r="G564"/>
  <c r="G614"/>
  <c r="G593"/>
  <c r="G604"/>
  <c r="G567"/>
  <c r="G613"/>
  <c r="G622"/>
  <c r="G583"/>
  <c r="G578"/>
  <c r="G627"/>
  <c r="G631"/>
  <c r="G599"/>
  <c r="G565"/>
  <c r="G608"/>
  <c r="G592"/>
  <c r="G571"/>
  <c r="G576"/>
  <c r="G621"/>
  <c r="G588"/>
  <c r="G586"/>
  <c r="G568"/>
  <c r="G562"/>
  <c r="G570"/>
  <c r="C625"/>
  <c r="F625" s="1"/>
  <c r="G625" s="1"/>
  <c r="P458"/>
  <c r="P459" s="1"/>
  <c r="P460" s="1"/>
  <c r="P461" s="1"/>
  <c r="P462" s="1"/>
  <c r="P463" s="1"/>
  <c r="P464" s="1"/>
  <c r="P465" s="1"/>
  <c r="P466" s="1"/>
  <c r="P467" s="1"/>
  <c r="P468" s="1"/>
  <c r="P469" s="1"/>
  <c r="P470" s="1"/>
  <c r="P471" s="1"/>
  <c r="P472" s="1"/>
  <c r="P473" s="1"/>
  <c r="P474" s="1"/>
  <c r="P475" s="1"/>
  <c r="P476" s="1"/>
  <c r="P477" s="1"/>
  <c r="P478" s="1"/>
  <c r="P479" s="1"/>
  <c r="P480" s="1"/>
  <c r="P481" s="1"/>
  <c r="P482" s="1"/>
  <c r="P483" s="1"/>
  <c r="P484" s="1"/>
  <c r="P485" s="1"/>
  <c r="P486" s="1"/>
  <c r="P487" s="1"/>
  <c r="P488" s="1"/>
  <c r="P489" s="1"/>
  <c r="P490" s="1"/>
  <c r="P491" s="1"/>
  <c r="P492" s="1"/>
  <c r="P493" s="1"/>
  <c r="P494" s="1"/>
  <c r="P495" s="1"/>
  <c r="P496" s="1"/>
  <c r="P497" s="1"/>
  <c r="P498" s="1"/>
  <c r="P499" s="1"/>
  <c r="P500" s="1"/>
  <c r="P501" s="1"/>
  <c r="P502" s="1"/>
  <c r="P503" s="1"/>
  <c r="P504" s="1"/>
  <c r="P505" s="1"/>
  <c r="P506" s="1"/>
  <c r="P507" s="1"/>
  <c r="P508" s="1"/>
  <c r="P509" s="1"/>
  <c r="P510" s="1"/>
  <c r="P511" s="1"/>
  <c r="P512" s="1"/>
  <c r="P513" s="1"/>
  <c r="P514" s="1"/>
  <c r="P515" s="1"/>
  <c r="P516" s="1"/>
  <c r="P517" s="1"/>
  <c r="P518" s="1"/>
  <c r="P519" s="1"/>
  <c r="P520" s="1"/>
  <c r="P521" s="1"/>
  <c r="P522" s="1"/>
  <c r="P523" s="1"/>
  <c r="P524" s="1"/>
  <c r="P525" s="1"/>
  <c r="P526" s="1"/>
  <c r="P527" s="1"/>
  <c r="P528" s="1"/>
  <c r="P529" s="1"/>
  <c r="P530" s="1"/>
  <c r="P531" s="1"/>
  <c r="P532" s="1"/>
  <c r="P533" s="1"/>
  <c r="P534" s="1"/>
  <c r="P535" s="1"/>
  <c r="P536" s="1"/>
  <c r="P537" s="1"/>
  <c r="P538" s="1"/>
  <c r="P539" s="1"/>
  <c r="P540" s="1"/>
  <c r="P541" s="1"/>
  <c r="P542" s="1"/>
  <c r="P543" s="1"/>
  <c r="P544" s="1"/>
  <c r="P545" s="1"/>
  <c r="P546" s="1"/>
  <c r="P547" s="1"/>
  <c r="P548" s="1"/>
  <c r="P549" s="1"/>
  <c r="P550" s="1"/>
  <c r="P551" s="1"/>
  <c r="P552" s="1"/>
  <c r="P553" s="1"/>
  <c r="P554" s="1"/>
  <c r="P555" s="1"/>
  <c r="P556" s="1"/>
  <c r="P557" s="1"/>
  <c r="P558" s="1"/>
  <c r="P559" s="1"/>
  <c r="P560" s="1"/>
  <c r="P561" s="1"/>
  <c r="P562" s="1"/>
  <c r="F563"/>
  <c r="G563" s="1"/>
  <c r="C623"/>
  <c r="F623" s="1"/>
  <c r="G623" s="1"/>
  <c r="F569"/>
  <c r="G569" s="1"/>
  <c r="C629"/>
  <c r="F629" s="1"/>
  <c r="G629" s="1"/>
  <c r="C624"/>
  <c r="F624" s="1"/>
  <c r="G624" s="1"/>
  <c r="F573"/>
  <c r="G573" s="1"/>
  <c r="C633"/>
  <c r="F633" s="1"/>
  <c r="G633" s="1"/>
  <c r="F572"/>
  <c r="G572" s="1"/>
  <c r="C632"/>
  <c r="F632" s="1"/>
  <c r="G632" s="1"/>
  <c r="T443"/>
  <c r="T444" s="1"/>
  <c r="T445" s="1"/>
  <c r="T446" s="1"/>
  <c r="T447" s="1"/>
  <c r="T448" s="1"/>
  <c r="T449" s="1"/>
  <c r="T450" s="1"/>
  <c r="T451" s="1"/>
  <c r="T452" s="1"/>
  <c r="T453" s="1"/>
  <c r="T454" s="1"/>
  <c r="T455" s="1"/>
  <c r="T456" s="1"/>
  <c r="T457" s="1"/>
  <c r="K656"/>
  <c r="K649"/>
  <c r="K654"/>
  <c r="K653"/>
  <c r="K652"/>
  <c r="K648"/>
  <c r="K650"/>
  <c r="K655"/>
  <c r="K651"/>
  <c r="Q443"/>
  <c r="Q444" s="1"/>
  <c r="Q445" s="1"/>
  <c r="Q446" s="1"/>
  <c r="Q447" s="1"/>
  <c r="Q448" s="1"/>
  <c r="Q449" s="1"/>
  <c r="Q450" s="1"/>
  <c r="Q451" s="1"/>
  <c r="Q452" s="1"/>
  <c r="Q453" s="1"/>
  <c r="Q454" s="1"/>
  <c r="Q455" s="1"/>
  <c r="Q456" s="1"/>
  <c r="Q457" s="1"/>
  <c r="V443"/>
  <c r="V444" s="1"/>
  <c r="V445" s="1"/>
  <c r="V446" s="1"/>
  <c r="V447" s="1"/>
  <c r="V448" s="1"/>
  <c r="V449" s="1"/>
  <c r="V450" s="1"/>
  <c r="V451" s="1"/>
  <c r="V452" s="1"/>
  <c r="V453" s="1"/>
  <c r="V454" s="1"/>
  <c r="V455" s="1"/>
  <c r="V456" s="1"/>
  <c r="V457" s="1"/>
  <c r="U443"/>
  <c r="U444" s="1"/>
  <c r="U445" s="1"/>
  <c r="U446" s="1"/>
  <c r="U447" s="1"/>
  <c r="U448" s="1"/>
  <c r="U449" s="1"/>
  <c r="U450" s="1"/>
  <c r="U451" s="1"/>
  <c r="U452" s="1"/>
  <c r="U453" s="1"/>
  <c r="U454" s="1"/>
  <c r="U455" s="1"/>
  <c r="U456" s="1"/>
  <c r="U457" s="1"/>
  <c r="O625" l="1"/>
  <c r="O633"/>
  <c r="O623"/>
  <c r="O567"/>
  <c r="O571"/>
  <c r="O565"/>
  <c r="O572"/>
  <c r="O562"/>
  <c r="O566"/>
  <c r="O563"/>
  <c r="O568"/>
  <c r="O569"/>
  <c r="O564"/>
  <c r="O570"/>
  <c r="O573"/>
  <c r="G634"/>
  <c r="H634" s="1"/>
  <c r="O574"/>
  <c r="O575"/>
  <c r="O607"/>
  <c r="O603"/>
  <c r="O599"/>
  <c r="O595"/>
  <c r="O591"/>
  <c r="O587"/>
  <c r="O583"/>
  <c r="O579"/>
  <c r="O631"/>
  <c r="O627"/>
  <c r="O620"/>
  <c r="O616"/>
  <c r="O612"/>
  <c r="O632"/>
  <c r="O628"/>
  <c r="O619"/>
  <c r="O615"/>
  <c r="O611"/>
  <c r="O606"/>
  <c r="O602"/>
  <c r="O598"/>
  <c r="O594"/>
  <c r="O590"/>
  <c r="O586"/>
  <c r="O582"/>
  <c r="O578"/>
  <c r="P563"/>
  <c r="O609"/>
  <c r="O605"/>
  <c r="O601"/>
  <c r="O597"/>
  <c r="O593"/>
  <c r="O589"/>
  <c r="O585"/>
  <c r="O581"/>
  <c r="O577"/>
  <c r="O629"/>
  <c r="O622"/>
  <c r="O618"/>
  <c r="O614"/>
  <c r="O610"/>
  <c r="O630"/>
  <c r="O626"/>
  <c r="O624"/>
  <c r="O621"/>
  <c r="O617"/>
  <c r="O613"/>
  <c r="O608"/>
  <c r="O604"/>
  <c r="O600"/>
  <c r="O596"/>
  <c r="O592"/>
  <c r="O588"/>
  <c r="O584"/>
  <c r="O580"/>
  <c r="O576"/>
  <c r="Q458"/>
  <c r="Q459" s="1"/>
  <c r="Q460" s="1"/>
  <c r="Q461" s="1"/>
  <c r="Q462" s="1"/>
  <c r="Q463" s="1"/>
  <c r="Q464" s="1"/>
  <c r="Q465" s="1"/>
  <c r="Q466" s="1"/>
  <c r="Q467" s="1"/>
  <c r="Q468" s="1"/>
  <c r="Q469" s="1"/>
  <c r="Q470" s="1"/>
  <c r="Q471" s="1"/>
  <c r="Q472" s="1"/>
  <c r="Q473" s="1"/>
  <c r="Q474" s="1"/>
  <c r="Q475" s="1"/>
  <c r="Q476" s="1"/>
  <c r="Q477" s="1"/>
  <c r="Q478" s="1"/>
  <c r="Q479" s="1"/>
  <c r="Q480" s="1"/>
  <c r="Q481" s="1"/>
  <c r="Q482" s="1"/>
  <c r="Q483" s="1"/>
  <c r="Q484" s="1"/>
  <c r="Q485" s="1"/>
  <c r="Q486" s="1"/>
  <c r="Q487" s="1"/>
  <c r="Q488" s="1"/>
  <c r="Q489" s="1"/>
  <c r="Q490" s="1"/>
  <c r="Q491" s="1"/>
  <c r="Q492" s="1"/>
  <c r="Q493" s="1"/>
  <c r="Q494" s="1"/>
  <c r="Q495" s="1"/>
  <c r="Q496" s="1"/>
  <c r="Q497" s="1"/>
  <c r="Q498" s="1"/>
  <c r="Q499" s="1"/>
  <c r="Q500" s="1"/>
  <c r="Q501" s="1"/>
  <c r="Q502" s="1"/>
  <c r="Q503" s="1"/>
  <c r="Q504" s="1"/>
  <c r="Q505" s="1"/>
  <c r="Q506" s="1"/>
  <c r="Q507" s="1"/>
  <c r="Q508" s="1"/>
  <c r="Q509" s="1"/>
  <c r="Q510" s="1"/>
  <c r="Q511" s="1"/>
  <c r="Q512" s="1"/>
  <c r="Q513" s="1"/>
  <c r="Q514" s="1"/>
  <c r="Q515" s="1"/>
  <c r="Q516" s="1"/>
  <c r="Q517" s="1"/>
  <c r="Q518" s="1"/>
  <c r="Q519" s="1"/>
  <c r="Q520" s="1"/>
  <c r="Q521" s="1"/>
  <c r="Q522" s="1"/>
  <c r="Q523" s="1"/>
  <c r="Q524" s="1"/>
  <c r="Q525" s="1"/>
  <c r="Q526" s="1"/>
  <c r="Q527" s="1"/>
  <c r="Q528" s="1"/>
  <c r="Q529" s="1"/>
  <c r="Q530" s="1"/>
  <c r="Q531" s="1"/>
  <c r="Q532" s="1"/>
  <c r="Q533" s="1"/>
  <c r="Q534" s="1"/>
  <c r="Q535" s="1"/>
  <c r="Q536" s="1"/>
  <c r="Q537" s="1"/>
  <c r="Q538" s="1"/>
  <c r="Q539" s="1"/>
  <c r="Q540" s="1"/>
  <c r="Q541" s="1"/>
  <c r="Q542" s="1"/>
  <c r="Q543" s="1"/>
  <c r="Q544" s="1"/>
  <c r="Q545" s="1"/>
  <c r="Q546" s="1"/>
  <c r="Q547" s="1"/>
  <c r="Q548" s="1"/>
  <c r="Q549" s="1"/>
  <c r="Q550" s="1"/>
  <c r="Q551" s="1"/>
  <c r="Q552" s="1"/>
  <c r="Q553" s="1"/>
  <c r="Q554" s="1"/>
  <c r="Q555" s="1"/>
  <c r="Q556" s="1"/>
  <c r="Q557" s="1"/>
  <c r="Q558" s="1"/>
  <c r="Q559" s="1"/>
  <c r="Q560" s="1"/>
  <c r="Q561" s="1"/>
  <c r="Q562" s="1"/>
  <c r="Q563" s="1"/>
  <c r="U458"/>
  <c r="U459" s="1"/>
  <c r="U460" s="1"/>
  <c r="U461" s="1"/>
  <c r="U462" s="1"/>
  <c r="U463" s="1"/>
  <c r="U464" s="1"/>
  <c r="U465" s="1"/>
  <c r="U466" s="1"/>
  <c r="U467" s="1"/>
  <c r="U468" s="1"/>
  <c r="U469" s="1"/>
  <c r="U470" s="1"/>
  <c r="U471" s="1"/>
  <c r="U472" s="1"/>
  <c r="U473" s="1"/>
  <c r="U474" s="1"/>
  <c r="U475" s="1"/>
  <c r="U476" s="1"/>
  <c r="U477" s="1"/>
  <c r="U478" s="1"/>
  <c r="U479" s="1"/>
  <c r="U480" s="1"/>
  <c r="U481" s="1"/>
  <c r="U482" s="1"/>
  <c r="U483" s="1"/>
  <c r="U484" s="1"/>
  <c r="U485" s="1"/>
  <c r="U486" s="1"/>
  <c r="U487" s="1"/>
  <c r="U488" s="1"/>
  <c r="U489" s="1"/>
  <c r="U490" s="1"/>
  <c r="U491" s="1"/>
  <c r="U492" s="1"/>
  <c r="U493" s="1"/>
  <c r="U494" s="1"/>
  <c r="U495" s="1"/>
  <c r="U496" s="1"/>
  <c r="U497" s="1"/>
  <c r="U498" s="1"/>
  <c r="U499" s="1"/>
  <c r="U500" s="1"/>
  <c r="U501" s="1"/>
  <c r="U502" s="1"/>
  <c r="U503" s="1"/>
  <c r="U504" s="1"/>
  <c r="U505" s="1"/>
  <c r="U506" s="1"/>
  <c r="U507" s="1"/>
  <c r="U508" s="1"/>
  <c r="U509" s="1"/>
  <c r="U510" s="1"/>
  <c r="U511" s="1"/>
  <c r="U512" s="1"/>
  <c r="U513" s="1"/>
  <c r="U514" s="1"/>
  <c r="U515" s="1"/>
  <c r="U516" s="1"/>
  <c r="U517" s="1"/>
  <c r="U518" s="1"/>
  <c r="U519" s="1"/>
  <c r="U520" s="1"/>
  <c r="U521" s="1"/>
  <c r="U522" s="1"/>
  <c r="U523" s="1"/>
  <c r="U524" s="1"/>
  <c r="U525" s="1"/>
  <c r="U526" s="1"/>
  <c r="U527" s="1"/>
  <c r="U528" s="1"/>
  <c r="U529" s="1"/>
  <c r="U530" s="1"/>
  <c r="U531" s="1"/>
  <c r="U532" s="1"/>
  <c r="U533" s="1"/>
  <c r="U534" s="1"/>
  <c r="U535" s="1"/>
  <c r="U536" s="1"/>
  <c r="U537" s="1"/>
  <c r="U538" s="1"/>
  <c r="U539" s="1"/>
  <c r="U540" s="1"/>
  <c r="U541" s="1"/>
  <c r="U542" s="1"/>
  <c r="U543" s="1"/>
  <c r="U544" s="1"/>
  <c r="U545" s="1"/>
  <c r="U546" s="1"/>
  <c r="U547" s="1"/>
  <c r="U548" s="1"/>
  <c r="U549" s="1"/>
  <c r="U550" s="1"/>
  <c r="U551" s="1"/>
  <c r="U552" s="1"/>
  <c r="U553" s="1"/>
  <c r="U554" s="1"/>
  <c r="U555" s="1"/>
  <c r="U556" s="1"/>
  <c r="U557" s="1"/>
  <c r="U558" s="1"/>
  <c r="U559" s="1"/>
  <c r="U560" s="1"/>
  <c r="U561" s="1"/>
  <c r="U562" s="1"/>
  <c r="U563" s="1"/>
  <c r="U564" s="1"/>
  <c r="U565" s="1"/>
  <c r="U566" s="1"/>
  <c r="U567" s="1"/>
  <c r="U568" s="1"/>
  <c r="U569" s="1"/>
  <c r="U570" s="1"/>
  <c r="U571" s="1"/>
  <c r="U572" s="1"/>
  <c r="U573" s="1"/>
  <c r="U574" s="1"/>
  <c r="U575" s="1"/>
  <c r="U576" s="1"/>
  <c r="U577" s="1"/>
  <c r="U578" s="1"/>
  <c r="U579" s="1"/>
  <c r="U580" s="1"/>
  <c r="U581" s="1"/>
  <c r="U582" s="1"/>
  <c r="U583" s="1"/>
  <c r="U584" s="1"/>
  <c r="U585" s="1"/>
  <c r="U586" s="1"/>
  <c r="U587" s="1"/>
  <c r="U588" s="1"/>
  <c r="U589" s="1"/>
  <c r="U590" s="1"/>
  <c r="U591" s="1"/>
  <c r="U592" s="1"/>
  <c r="U593" s="1"/>
  <c r="U594" s="1"/>
  <c r="U595" s="1"/>
  <c r="U596" s="1"/>
  <c r="U597" s="1"/>
  <c r="U598" s="1"/>
  <c r="U599" s="1"/>
  <c r="U600" s="1"/>
  <c r="U601" s="1"/>
  <c r="U602" s="1"/>
  <c r="U603" s="1"/>
  <c r="U604" s="1"/>
  <c r="U605" s="1"/>
  <c r="U606" s="1"/>
  <c r="U607" s="1"/>
  <c r="U608" s="1"/>
  <c r="U609" s="1"/>
  <c r="U610" s="1"/>
  <c r="U611" s="1"/>
  <c r="U612" s="1"/>
  <c r="U613" s="1"/>
  <c r="U614" s="1"/>
  <c r="U615" s="1"/>
  <c r="U616" s="1"/>
  <c r="U617" s="1"/>
  <c r="U618" s="1"/>
  <c r="U619" s="1"/>
  <c r="U620" s="1"/>
  <c r="U621" s="1"/>
  <c r="U622" s="1"/>
  <c r="U623" s="1"/>
  <c r="U624" s="1"/>
  <c r="U625" s="1"/>
  <c r="U626" s="1"/>
  <c r="U627" s="1"/>
  <c r="U628" s="1"/>
  <c r="U629" s="1"/>
  <c r="U630" s="1"/>
  <c r="U631" s="1"/>
  <c r="U632" s="1"/>
  <c r="U633" s="1"/>
  <c r="V458"/>
  <c r="V459" s="1"/>
  <c r="V460" s="1"/>
  <c r="V461" s="1"/>
  <c r="V462" s="1"/>
  <c r="V463" s="1"/>
  <c r="V464" s="1"/>
  <c r="V465" s="1"/>
  <c r="V466" s="1"/>
  <c r="V467" s="1"/>
  <c r="V468" s="1"/>
  <c r="V469" s="1"/>
  <c r="V470" s="1"/>
  <c r="V471" s="1"/>
  <c r="V472" s="1"/>
  <c r="V473" s="1"/>
  <c r="V474" s="1"/>
  <c r="V475" s="1"/>
  <c r="V476" s="1"/>
  <c r="V477" s="1"/>
  <c r="V478" s="1"/>
  <c r="V479" s="1"/>
  <c r="V480" s="1"/>
  <c r="V481" s="1"/>
  <c r="V482" s="1"/>
  <c r="V483" s="1"/>
  <c r="V484" s="1"/>
  <c r="V485" s="1"/>
  <c r="V486" s="1"/>
  <c r="V487" s="1"/>
  <c r="V488" s="1"/>
  <c r="V489" s="1"/>
  <c r="V490" s="1"/>
  <c r="V491" s="1"/>
  <c r="V492" s="1"/>
  <c r="V493" s="1"/>
  <c r="V494" s="1"/>
  <c r="V495" s="1"/>
  <c r="V496" s="1"/>
  <c r="V497" s="1"/>
  <c r="V498" s="1"/>
  <c r="V499" s="1"/>
  <c r="V500" s="1"/>
  <c r="V501" s="1"/>
  <c r="V502" s="1"/>
  <c r="V503" s="1"/>
  <c r="V504" s="1"/>
  <c r="V505" s="1"/>
  <c r="V506" s="1"/>
  <c r="V507" s="1"/>
  <c r="V508" s="1"/>
  <c r="V509" s="1"/>
  <c r="V510" s="1"/>
  <c r="V511" s="1"/>
  <c r="V512" s="1"/>
  <c r="V513" s="1"/>
  <c r="V514" s="1"/>
  <c r="V515" s="1"/>
  <c r="V516" s="1"/>
  <c r="V517" s="1"/>
  <c r="V518" s="1"/>
  <c r="V519" s="1"/>
  <c r="V520" s="1"/>
  <c r="V521" s="1"/>
  <c r="V522" s="1"/>
  <c r="V523" s="1"/>
  <c r="V524" s="1"/>
  <c r="V525" s="1"/>
  <c r="V526" s="1"/>
  <c r="V527" s="1"/>
  <c r="V528" s="1"/>
  <c r="V529" s="1"/>
  <c r="V530" s="1"/>
  <c r="V531" s="1"/>
  <c r="V532" s="1"/>
  <c r="V533" s="1"/>
  <c r="V534" s="1"/>
  <c r="V535" s="1"/>
  <c r="V536" s="1"/>
  <c r="V537" s="1"/>
  <c r="V538" s="1"/>
  <c r="V539" s="1"/>
  <c r="V540" s="1"/>
  <c r="V541" s="1"/>
  <c r="V542" s="1"/>
  <c r="V543" s="1"/>
  <c r="V544" s="1"/>
  <c r="V545" s="1"/>
  <c r="V546" s="1"/>
  <c r="V547" s="1"/>
  <c r="V548" s="1"/>
  <c r="V549" s="1"/>
  <c r="V550" s="1"/>
  <c r="V551" s="1"/>
  <c r="V552" s="1"/>
  <c r="V553" s="1"/>
  <c r="V554" s="1"/>
  <c r="V555" s="1"/>
  <c r="V556" s="1"/>
  <c r="V557" s="1"/>
  <c r="V558" s="1"/>
  <c r="V559" s="1"/>
  <c r="V560" s="1"/>
  <c r="V561" s="1"/>
  <c r="V562" s="1"/>
  <c r="V563" s="1"/>
  <c r="V564" s="1"/>
  <c r="T458"/>
  <c r="T459" s="1"/>
  <c r="T460" s="1"/>
  <c r="T461" s="1"/>
  <c r="T462" s="1"/>
  <c r="T463" s="1"/>
  <c r="T464" s="1"/>
  <c r="T465" s="1"/>
  <c r="T466" s="1"/>
  <c r="T467" s="1"/>
  <c r="T468" s="1"/>
  <c r="T469" s="1"/>
  <c r="T470" s="1"/>
  <c r="T471" s="1"/>
  <c r="T472" s="1"/>
  <c r="T473" s="1"/>
  <c r="T474" s="1"/>
  <c r="T475" s="1"/>
  <c r="T476" s="1"/>
  <c r="T477" s="1"/>
  <c r="T478" s="1"/>
  <c r="T479" s="1"/>
  <c r="T480" s="1"/>
  <c r="T481" s="1"/>
  <c r="T482" s="1"/>
  <c r="T483" s="1"/>
  <c r="T484" s="1"/>
  <c r="T485" s="1"/>
  <c r="T486" s="1"/>
  <c r="T487" s="1"/>
  <c r="T488" s="1"/>
  <c r="T489" s="1"/>
  <c r="T490" s="1"/>
  <c r="T491" s="1"/>
  <c r="T492" s="1"/>
  <c r="T493" s="1"/>
  <c r="T494" s="1"/>
  <c r="T495" s="1"/>
  <c r="T496" s="1"/>
  <c r="T497" s="1"/>
  <c r="T498" s="1"/>
  <c r="T499" s="1"/>
  <c r="T500" s="1"/>
  <c r="T501" s="1"/>
  <c r="T502" s="1"/>
  <c r="T503" s="1"/>
  <c r="T504" s="1"/>
  <c r="T505" s="1"/>
  <c r="T506" s="1"/>
  <c r="T507" s="1"/>
  <c r="T508" s="1"/>
  <c r="T509" s="1"/>
  <c r="T510" s="1"/>
  <c r="T511" s="1"/>
  <c r="T512" s="1"/>
  <c r="T513" s="1"/>
  <c r="T514" s="1"/>
  <c r="T515" s="1"/>
  <c r="T516" s="1"/>
  <c r="T517" s="1"/>
  <c r="T518" s="1"/>
  <c r="T519" s="1"/>
  <c r="T520" s="1"/>
  <c r="T521" s="1"/>
  <c r="T522" s="1"/>
  <c r="T523" s="1"/>
  <c r="T524" s="1"/>
  <c r="T525" s="1"/>
  <c r="T526" s="1"/>
  <c r="T527" s="1"/>
  <c r="T528" s="1"/>
  <c r="T529" s="1"/>
  <c r="T530" s="1"/>
  <c r="T531" s="1"/>
  <c r="T532" s="1"/>
  <c r="T533" s="1"/>
  <c r="T534" s="1"/>
  <c r="T535" s="1"/>
  <c r="T536" s="1"/>
  <c r="T537" s="1"/>
  <c r="T538" s="1"/>
  <c r="T539" s="1"/>
  <c r="T540" s="1"/>
  <c r="T541" s="1"/>
  <c r="T542" s="1"/>
  <c r="T543" s="1"/>
  <c r="T544" s="1"/>
  <c r="T545" s="1"/>
  <c r="T546" s="1"/>
  <c r="T547" s="1"/>
  <c r="T548" s="1"/>
  <c r="T549" s="1"/>
  <c r="T550" s="1"/>
  <c r="T551" s="1"/>
  <c r="T552" s="1"/>
  <c r="T553" s="1"/>
  <c r="T554" s="1"/>
  <c r="T555" s="1"/>
  <c r="T556" s="1"/>
  <c r="T557" s="1"/>
  <c r="T558" s="1"/>
  <c r="T559" s="1"/>
  <c r="T560" s="1"/>
  <c r="T561" s="1"/>
  <c r="T562" s="1"/>
  <c r="T563" s="1"/>
  <c r="T564" s="1"/>
  <c r="T565" s="1"/>
  <c r="T566" s="1"/>
  <c r="T567" s="1"/>
  <c r="T568" s="1"/>
  <c r="T569" s="1"/>
  <c r="T570" s="1"/>
  <c r="T571" s="1"/>
  <c r="T572" s="1"/>
  <c r="T573" s="1"/>
  <c r="T574" s="1"/>
  <c r="T575" s="1"/>
  <c r="T576" s="1"/>
  <c r="T577" s="1"/>
  <c r="T578" s="1"/>
  <c r="T579" s="1"/>
  <c r="T580" s="1"/>
  <c r="T581" s="1"/>
  <c r="T582" s="1"/>
  <c r="T583" s="1"/>
  <c r="T584" s="1"/>
  <c r="T585" s="1"/>
  <c r="T586" s="1"/>
  <c r="T587" s="1"/>
  <c r="T588" s="1"/>
  <c r="T589" s="1"/>
  <c r="T590" s="1"/>
  <c r="T591" s="1"/>
  <c r="T592" s="1"/>
  <c r="T593" s="1"/>
  <c r="T594" s="1"/>
  <c r="T595" s="1"/>
  <c r="T596" s="1"/>
  <c r="T597" s="1"/>
  <c r="T598" s="1"/>
  <c r="T599" s="1"/>
  <c r="T600" s="1"/>
  <c r="T601" s="1"/>
  <c r="T602" s="1"/>
  <c r="T603" s="1"/>
  <c r="T604" s="1"/>
  <c r="T605" s="1"/>
  <c r="T606" s="1"/>
  <c r="T607" s="1"/>
  <c r="T608" s="1"/>
  <c r="T609" s="1"/>
  <c r="T610" s="1"/>
  <c r="T611" s="1"/>
  <c r="T612" s="1"/>
  <c r="T613" s="1"/>
  <c r="T614" s="1"/>
  <c r="T615" s="1"/>
  <c r="T616" s="1"/>
  <c r="T617" s="1"/>
  <c r="T618" s="1"/>
  <c r="T619" s="1"/>
  <c r="T620" s="1"/>
  <c r="T621" s="1"/>
  <c r="T622" s="1"/>
  <c r="T623" s="1"/>
  <c r="T624" s="1"/>
  <c r="T625" s="1"/>
  <c r="T626" s="1"/>
  <c r="T627" s="1"/>
  <c r="T628" s="1"/>
  <c r="T629" s="1"/>
  <c r="T630" s="1"/>
  <c r="T631" s="1"/>
  <c r="T632" s="1"/>
  <c r="T633" s="1"/>
  <c r="S443"/>
  <c r="S444" s="1"/>
  <c r="S445" s="1"/>
  <c r="S446" s="1"/>
  <c r="S447" s="1"/>
  <c r="S448" s="1"/>
  <c r="S449" s="1"/>
  <c r="S450" s="1"/>
  <c r="S451" s="1"/>
  <c r="S452" s="1"/>
  <c r="S453" s="1"/>
  <c r="S454" s="1"/>
  <c r="S455" s="1"/>
  <c r="S456" s="1"/>
  <c r="S457" s="1"/>
  <c r="V565" l="1"/>
  <c r="V566" s="1"/>
  <c r="V567" s="1"/>
  <c r="V568" s="1"/>
  <c r="V569" s="1"/>
  <c r="V570" s="1"/>
  <c r="V571" s="1"/>
  <c r="V572" s="1"/>
  <c r="V573" s="1"/>
  <c r="V574" s="1"/>
  <c r="V575" s="1"/>
  <c r="V576" s="1"/>
  <c r="V577" s="1"/>
  <c r="V578" s="1"/>
  <c r="V579" s="1"/>
  <c r="V580" s="1"/>
  <c r="V581" s="1"/>
  <c r="V582" s="1"/>
  <c r="V583" s="1"/>
  <c r="V584" s="1"/>
  <c r="V585" s="1"/>
  <c r="V586" s="1"/>
  <c r="V587" s="1"/>
  <c r="V588" s="1"/>
  <c r="V589" s="1"/>
  <c r="V590" s="1"/>
  <c r="V591" s="1"/>
  <c r="V592" s="1"/>
  <c r="V593" s="1"/>
  <c r="V594" s="1"/>
  <c r="V595" s="1"/>
  <c r="V596" s="1"/>
  <c r="V597" s="1"/>
  <c r="V598" s="1"/>
  <c r="V599" s="1"/>
  <c r="V600" s="1"/>
  <c r="V601" s="1"/>
  <c r="V602" s="1"/>
  <c r="V603" s="1"/>
  <c r="V604" s="1"/>
  <c r="V605" s="1"/>
  <c r="V606" s="1"/>
  <c r="V607" s="1"/>
  <c r="V608" s="1"/>
  <c r="V609" s="1"/>
  <c r="V610" s="1"/>
  <c r="V611" s="1"/>
  <c r="V612" s="1"/>
  <c r="V613" s="1"/>
  <c r="V614" s="1"/>
  <c r="V615" s="1"/>
  <c r="V616" s="1"/>
  <c r="V617" s="1"/>
  <c r="V618" s="1"/>
  <c r="V619" s="1"/>
  <c r="V620" s="1"/>
  <c r="V621" s="1"/>
  <c r="V622" s="1"/>
  <c r="V623" s="1"/>
  <c r="V624" s="1"/>
  <c r="V625" s="1"/>
  <c r="V626" s="1"/>
  <c r="V627" s="1"/>
  <c r="V628" s="1"/>
  <c r="V629" s="1"/>
  <c r="V630" s="1"/>
  <c r="V631" s="1"/>
  <c r="V632" s="1"/>
  <c r="V633" s="1"/>
  <c r="Q564"/>
  <c r="Q565" s="1"/>
  <c r="Q566" s="1"/>
  <c r="Q567" s="1"/>
  <c r="Q568" s="1"/>
  <c r="Q569" s="1"/>
  <c r="Q570" s="1"/>
  <c r="Q571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7" s="1"/>
  <c r="Q608" s="1"/>
  <c r="Q609" s="1"/>
  <c r="Q610" s="1"/>
  <c r="Q611" s="1"/>
  <c r="Q612" s="1"/>
  <c r="Q613" s="1"/>
  <c r="Q614" s="1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P564"/>
  <c r="M634"/>
  <c r="N634"/>
  <c r="P565"/>
  <c r="P566" s="1"/>
  <c r="P567" s="1"/>
  <c r="P568" s="1"/>
  <c r="P569" s="1"/>
  <c r="P570" s="1"/>
  <c r="P571" s="1"/>
  <c r="P572" s="1"/>
  <c r="P573" s="1"/>
  <c r="P574" s="1"/>
  <c r="P575" s="1"/>
  <c r="P576" s="1"/>
  <c r="K634"/>
  <c r="I634"/>
  <c r="L634"/>
  <c r="S458"/>
  <c r="S459" s="1"/>
  <c r="S460" s="1"/>
  <c r="S461" s="1"/>
  <c r="S462" s="1"/>
  <c r="S463" s="1"/>
  <c r="S464" s="1"/>
  <c r="S465" s="1"/>
  <c r="S466" s="1"/>
  <c r="S467" s="1"/>
  <c r="S468" s="1"/>
  <c r="S469" s="1"/>
  <c r="S470" s="1"/>
  <c r="S471" s="1"/>
  <c r="S472" s="1"/>
  <c r="S473" s="1"/>
  <c r="S474" s="1"/>
  <c r="S475" s="1"/>
  <c r="S476" s="1"/>
  <c r="S477" s="1"/>
  <c r="S478" s="1"/>
  <c r="S479" s="1"/>
  <c r="S480" s="1"/>
  <c r="S481" s="1"/>
  <c r="S482" s="1"/>
  <c r="S483" s="1"/>
  <c r="S484" s="1"/>
  <c r="S485" s="1"/>
  <c r="S486" s="1"/>
  <c r="S487" s="1"/>
  <c r="S488" s="1"/>
  <c r="S489" s="1"/>
  <c r="S490" s="1"/>
  <c r="S491" s="1"/>
  <c r="S492" s="1"/>
  <c r="S493" s="1"/>
  <c r="S494" s="1"/>
  <c r="S495" s="1"/>
  <c r="S496" s="1"/>
  <c r="S497" s="1"/>
  <c r="S498" s="1"/>
  <c r="S499" s="1"/>
  <c r="S500" s="1"/>
  <c r="S501" s="1"/>
  <c r="S502" s="1"/>
  <c r="S503" s="1"/>
  <c r="S504" s="1"/>
  <c r="S505" s="1"/>
  <c r="S506" s="1"/>
  <c r="S507" s="1"/>
  <c r="S508" s="1"/>
  <c r="S509" s="1"/>
  <c r="S510" s="1"/>
  <c r="S511" s="1"/>
  <c r="S512" s="1"/>
  <c r="S513" s="1"/>
  <c r="S514" s="1"/>
  <c r="S515" s="1"/>
  <c r="S516" s="1"/>
  <c r="S517" s="1"/>
  <c r="S518" s="1"/>
  <c r="S519" s="1"/>
  <c r="S520" s="1"/>
  <c r="S521" s="1"/>
  <c r="S522" s="1"/>
  <c r="S523" s="1"/>
  <c r="S524" s="1"/>
  <c r="S525" s="1"/>
  <c r="S526" s="1"/>
  <c r="S527" s="1"/>
  <c r="S528" s="1"/>
  <c r="S529" s="1"/>
  <c r="S530" s="1"/>
  <c r="S531" s="1"/>
  <c r="S532" s="1"/>
  <c r="S533" s="1"/>
  <c r="S534" s="1"/>
  <c r="S535" s="1"/>
  <c r="S536" s="1"/>
  <c r="S537" s="1"/>
  <c r="S538" s="1"/>
  <c r="S539" s="1"/>
  <c r="S540" s="1"/>
  <c r="S541" s="1"/>
  <c r="S542" s="1"/>
  <c r="S543" s="1"/>
  <c r="S544" s="1"/>
  <c r="S545" s="1"/>
  <c r="S546" s="1"/>
  <c r="S547" s="1"/>
  <c r="S548" s="1"/>
  <c r="S549" s="1"/>
  <c r="S550" s="1"/>
  <c r="S551" s="1"/>
  <c r="S552" s="1"/>
  <c r="S553" s="1"/>
  <c r="S554" s="1"/>
  <c r="S555" s="1"/>
  <c r="S556" s="1"/>
  <c r="S557" s="1"/>
  <c r="S558" s="1"/>
  <c r="S559" s="1"/>
  <c r="S560" s="1"/>
  <c r="S561" s="1"/>
  <c r="S562" s="1"/>
  <c r="S563" s="1"/>
  <c r="S564" s="1"/>
  <c r="S565" s="1"/>
  <c r="S566" s="1"/>
  <c r="S567" s="1"/>
  <c r="S568" s="1"/>
  <c r="S569" s="1"/>
  <c r="S570" s="1"/>
  <c r="S571" s="1"/>
  <c r="S572" s="1"/>
  <c r="S573" s="1"/>
  <c r="S574" s="1"/>
  <c r="S575" s="1"/>
  <c r="S576" s="1"/>
  <c r="S577" s="1"/>
  <c r="S578" s="1"/>
  <c r="S579" s="1"/>
  <c r="S580" s="1"/>
  <c r="S581" s="1"/>
  <c r="S582" s="1"/>
  <c r="S583" s="1"/>
  <c r="S584" s="1"/>
  <c r="S585" s="1"/>
  <c r="S586" s="1"/>
  <c r="S587" s="1"/>
  <c r="S588" s="1"/>
  <c r="S589" s="1"/>
  <c r="S590" s="1"/>
  <c r="S591" s="1"/>
  <c r="S592" s="1"/>
  <c r="S593" s="1"/>
  <c r="S594" s="1"/>
  <c r="S595" s="1"/>
  <c r="S596" s="1"/>
  <c r="S597" s="1"/>
  <c r="S598" s="1"/>
  <c r="S599" s="1"/>
  <c r="S600" s="1"/>
  <c r="S601" s="1"/>
  <c r="S602" s="1"/>
  <c r="S603" s="1"/>
  <c r="S604" s="1"/>
  <c r="S605" s="1"/>
  <c r="S606" s="1"/>
  <c r="S607" s="1"/>
  <c r="S608" s="1"/>
  <c r="S609" s="1"/>
  <c r="S610" s="1"/>
  <c r="S611" s="1"/>
  <c r="S612" s="1"/>
  <c r="S613" s="1"/>
  <c r="S614" s="1"/>
  <c r="S615" s="1"/>
  <c r="S616" s="1"/>
  <c r="S617" s="1"/>
  <c r="S618" s="1"/>
  <c r="S619" s="1"/>
  <c r="S620" s="1"/>
  <c r="S621" s="1"/>
  <c r="S622" s="1"/>
  <c r="S623" s="1"/>
  <c r="S624" s="1"/>
  <c r="S625" s="1"/>
  <c r="S626" s="1"/>
  <c r="S627" s="1"/>
  <c r="S628" s="1"/>
  <c r="S629" s="1"/>
  <c r="S630" s="1"/>
  <c r="S631" s="1"/>
  <c r="S632" s="1"/>
  <c r="S633" s="1"/>
  <c r="P577"/>
  <c r="P578" s="1"/>
  <c r="P579" s="1"/>
  <c r="P580" s="1"/>
  <c r="P581" s="1"/>
  <c r="P582" s="1"/>
  <c r="P583" s="1"/>
  <c r="P584" s="1"/>
  <c r="P585" s="1"/>
  <c r="P586" s="1"/>
  <c r="P587" s="1"/>
  <c r="P588" s="1"/>
  <c r="P589" s="1"/>
  <c r="P590" s="1"/>
  <c r="P591" s="1"/>
  <c r="P592" s="1"/>
  <c r="P593" s="1"/>
  <c r="P594" s="1"/>
  <c r="P595" s="1"/>
  <c r="P596" s="1"/>
  <c r="P597" s="1"/>
  <c r="P598" s="1"/>
  <c r="P599" s="1"/>
  <c r="P600" s="1"/>
  <c r="P601" s="1"/>
  <c r="P602" s="1"/>
  <c r="P603" s="1"/>
  <c r="P604" s="1"/>
  <c r="P605" s="1"/>
  <c r="P606" s="1"/>
  <c r="P607" s="1"/>
  <c r="P608" s="1"/>
  <c r="P609" s="1"/>
  <c r="P610" s="1"/>
  <c r="P611" s="1"/>
  <c r="P612" s="1"/>
  <c r="P613" s="1"/>
  <c r="P614" s="1"/>
  <c r="P615" s="1"/>
  <c r="P616" s="1"/>
  <c r="P617" s="1"/>
  <c r="P618" s="1"/>
  <c r="P619" s="1"/>
  <c r="P620" s="1"/>
  <c r="P621" s="1"/>
  <c r="P622" s="1"/>
  <c r="P623" s="1"/>
  <c r="P624" s="1"/>
  <c r="P625" s="1"/>
  <c r="P626" s="1"/>
  <c r="P627" s="1"/>
  <c r="P628" s="1"/>
  <c r="P629" s="1"/>
  <c r="P630" s="1"/>
  <c r="P631" s="1"/>
  <c r="P632" s="1"/>
  <c r="P633" s="1"/>
  <c r="P634"/>
  <c r="P636" s="1"/>
  <c r="H635" s="1"/>
  <c r="H636" s="1"/>
  <c r="T634"/>
  <c r="T636" s="1"/>
  <c r="L635" s="1"/>
  <c r="L636" s="1"/>
  <c r="V634"/>
  <c r="V636" s="1"/>
  <c r="N635" s="1"/>
  <c r="N636" s="1"/>
  <c r="U634"/>
  <c r="U636" s="1"/>
  <c r="M635" s="1"/>
  <c r="Q634" l="1"/>
  <c r="Q636" s="1"/>
  <c r="I635" s="1"/>
  <c r="I636" s="1"/>
  <c r="I637" s="1"/>
  <c r="M636"/>
  <c r="I663" s="1"/>
  <c r="K663" s="1"/>
  <c r="I664" s="1"/>
  <c r="K664" s="1"/>
  <c r="I665" s="1"/>
  <c r="K665" s="1"/>
  <c r="I666" s="1"/>
  <c r="K666" s="1"/>
  <c r="I667" s="1"/>
  <c r="K667" s="1"/>
  <c r="I668" s="1"/>
  <c r="K668" s="1"/>
  <c r="I669" s="1"/>
  <c r="K669" s="1"/>
  <c r="I670" s="1"/>
  <c r="K670" s="1"/>
  <c r="I671" s="1"/>
  <c r="K671" s="1"/>
  <c r="I672" s="1"/>
  <c r="K672" s="1"/>
  <c r="I673" s="1"/>
  <c r="K673" s="1"/>
  <c r="I674" s="1"/>
  <c r="K674" s="1"/>
  <c r="I675" s="1"/>
  <c r="K675" s="1"/>
  <c r="I676" s="1"/>
  <c r="K676" s="1"/>
  <c r="I677" s="1"/>
  <c r="K677" s="1"/>
  <c r="I678" s="1"/>
  <c r="K678" s="1"/>
  <c r="I679" s="1"/>
  <c r="K679" s="1"/>
  <c r="I680" s="1"/>
  <c r="K680" s="1"/>
  <c r="I681" s="1"/>
  <c r="K681" s="1"/>
  <c r="I682" s="1"/>
  <c r="K682" s="1"/>
  <c r="I683" s="1"/>
  <c r="K683" s="1"/>
  <c r="I684" s="1"/>
  <c r="K684" s="1"/>
  <c r="I685" s="1"/>
  <c r="K685" s="1"/>
  <c r="I686" s="1"/>
  <c r="S634"/>
  <c r="S636" s="1"/>
  <c r="K635" s="1"/>
  <c r="K636" s="1"/>
  <c r="L637" s="1"/>
  <c r="K686" l="1"/>
  <c r="I687" s="1"/>
  <c r="L639"/>
  <c r="J653" s="1"/>
  <c r="P653" s="1"/>
  <c r="I651"/>
  <c r="O651" s="1"/>
  <c r="H649" l="1"/>
  <c r="N649" s="1"/>
  <c r="F648"/>
  <c r="H652"/>
  <c r="N652" s="1"/>
  <c r="I648"/>
  <c r="O648" s="1"/>
  <c r="G655"/>
  <c r="M655" s="1"/>
  <c r="H648"/>
  <c r="N648" s="1"/>
  <c r="F653"/>
  <c r="L653" s="1"/>
  <c r="F655"/>
  <c r="L655" s="1"/>
  <c r="G650"/>
  <c r="M650" s="1"/>
  <c r="I656"/>
  <c r="O656" s="1"/>
  <c r="F652"/>
  <c r="L652" s="1"/>
  <c r="J654"/>
  <c r="P654" s="1"/>
  <c r="I653"/>
  <c r="O653" s="1"/>
  <c r="G648"/>
  <c r="M648" s="1"/>
  <c r="I655"/>
  <c r="O655" s="1"/>
  <c r="J656"/>
  <c r="P656" s="1"/>
  <c r="F651"/>
  <c r="L651" s="1"/>
  <c r="G654"/>
  <c r="M654" s="1"/>
  <c r="J650"/>
  <c r="P650" s="1"/>
  <c r="H653"/>
  <c r="N653" s="1"/>
  <c r="I652"/>
  <c r="O652" s="1"/>
  <c r="F656"/>
  <c r="L656" s="1"/>
  <c r="L648"/>
  <c r="G651"/>
  <c r="M651" s="1"/>
  <c r="H654"/>
  <c r="N654" s="1"/>
  <c r="J651"/>
  <c r="P651" s="1"/>
  <c r="I649"/>
  <c r="O649" s="1"/>
  <c r="G656"/>
  <c r="M656" s="1"/>
  <c r="H650"/>
  <c r="N650" s="1"/>
  <c r="K687"/>
  <c r="I688" s="1"/>
  <c r="I650"/>
  <c r="O650" s="1"/>
  <c r="J648"/>
  <c r="P648" s="1"/>
  <c r="F649"/>
  <c r="L649" s="1"/>
  <c r="G652"/>
  <c r="M652" s="1"/>
  <c r="H655"/>
  <c r="N655" s="1"/>
  <c r="J655"/>
  <c r="P655" s="1"/>
  <c r="F654"/>
  <c r="L654" s="1"/>
  <c r="I654"/>
  <c r="O654" s="1"/>
  <c r="J652"/>
  <c r="P652" s="1"/>
  <c r="G653"/>
  <c r="M653" s="1"/>
  <c r="F650"/>
  <c r="L650" s="1"/>
  <c r="H656"/>
  <c r="N656" s="1"/>
  <c r="J649"/>
  <c r="P649" s="1"/>
  <c r="G649"/>
  <c r="M649" s="1"/>
  <c r="H651"/>
  <c r="N651" s="1"/>
  <c r="K688" l="1"/>
  <c r="I689" s="1"/>
  <c r="K689" l="1"/>
  <c r="I690" s="1"/>
  <c r="K690" l="1"/>
  <c r="I691" s="1"/>
  <c r="K691" l="1"/>
  <c r="I692" s="1"/>
  <c r="K692" l="1"/>
  <c r="I693" s="1"/>
  <c r="K693" l="1"/>
  <c r="I694" s="1"/>
  <c r="K694" l="1"/>
  <c r="I695" s="1"/>
  <c r="K695" l="1"/>
  <c r="I696" s="1"/>
  <c r="K696" l="1"/>
  <c r="I697" s="1"/>
  <c r="K697" l="1"/>
  <c r="I698" s="1"/>
  <c r="K698" l="1"/>
  <c r="I699" s="1"/>
  <c r="K699" l="1"/>
  <c r="I700" s="1"/>
  <c r="K700" l="1"/>
  <c r="I701" s="1"/>
  <c r="K701" l="1"/>
  <c r="I702" s="1"/>
  <c r="K702" l="1"/>
  <c r="I703" s="1"/>
  <c r="K703" l="1"/>
  <c r="I704" s="1"/>
  <c r="K704" l="1"/>
  <c r="I705" s="1"/>
  <c r="K705" l="1"/>
  <c r="I706" s="1"/>
  <c r="K706" l="1"/>
  <c r="I707" s="1"/>
  <c r="K707" l="1"/>
  <c r="I708" s="1"/>
  <c r="K708" l="1"/>
  <c r="I709" s="1"/>
  <c r="K709" l="1"/>
  <c r="I710" s="1"/>
  <c r="K710" l="1"/>
  <c r="I711" s="1"/>
  <c r="K711" l="1"/>
  <c r="I712" s="1"/>
  <c r="K712" l="1"/>
  <c r="I713" s="1"/>
  <c r="K713" l="1"/>
  <c r="I714" s="1"/>
  <c r="K714" l="1"/>
  <c r="I715" s="1"/>
  <c r="K715" l="1"/>
  <c r="I716" s="1"/>
  <c r="K716" l="1"/>
  <c r="I717" s="1"/>
  <c r="K717" l="1"/>
  <c r="I718" s="1"/>
  <c r="K718" l="1"/>
  <c r="I719" s="1"/>
  <c r="K719" l="1"/>
  <c r="I720" s="1"/>
  <c r="K720" l="1"/>
  <c r="I721" s="1"/>
  <c r="K721" l="1"/>
  <c r="I722" s="1"/>
  <c r="K722" l="1"/>
  <c r="I723" s="1"/>
  <c r="K723" l="1"/>
  <c r="I724" s="1"/>
  <c r="K724" l="1"/>
  <c r="I725" s="1"/>
  <c r="K725" l="1"/>
  <c r="I726" s="1"/>
  <c r="K726" l="1"/>
  <c r="I727" s="1"/>
  <c r="K727" l="1"/>
  <c r="I728" s="1"/>
  <c r="K728" l="1"/>
  <c r="I729" s="1"/>
  <c r="K729" l="1"/>
  <c r="I730" s="1"/>
  <c r="K730" l="1"/>
  <c r="I731" s="1"/>
  <c r="K731" l="1"/>
  <c r="I732" s="1"/>
  <c r="K732" l="1"/>
  <c r="I733" s="1"/>
  <c r="K733" l="1"/>
  <c r="I734" s="1"/>
  <c r="K734" l="1"/>
  <c r="I735" s="1"/>
  <c r="K735" l="1"/>
  <c r="I736" s="1"/>
  <c r="K736" l="1"/>
  <c r="I737" s="1"/>
  <c r="K737" l="1"/>
  <c r="I738" s="1"/>
  <c r="K738" l="1"/>
  <c r="I739" s="1"/>
  <c r="K739" l="1"/>
  <c r="I740" s="1"/>
  <c r="K740" l="1"/>
  <c r="I741" s="1"/>
  <c r="K741" l="1"/>
  <c r="I742" s="1"/>
  <c r="K742" l="1"/>
  <c r="I743" s="1"/>
  <c r="K743" l="1"/>
  <c r="I744" s="1"/>
  <c r="K744" l="1"/>
  <c r="I745" s="1"/>
  <c r="K745" l="1"/>
  <c r="I746" s="1"/>
  <c r="K746" l="1"/>
  <c r="I747" s="1"/>
  <c r="K747" l="1"/>
  <c r="I748" s="1"/>
  <c r="K748" l="1"/>
  <c r="I749" s="1"/>
  <c r="K749" l="1"/>
  <c r="I750" s="1"/>
  <c r="K750" l="1"/>
  <c r="I751" s="1"/>
  <c r="K751" l="1"/>
  <c r="I752" s="1"/>
  <c r="K752" l="1"/>
  <c r="I753" s="1"/>
  <c r="K753" l="1"/>
  <c r="I754" s="1"/>
  <c r="K754" l="1"/>
  <c r="I755" s="1"/>
  <c r="K755" l="1"/>
  <c r="I756" s="1"/>
  <c r="K756" l="1"/>
  <c r="I757" s="1"/>
  <c r="K757" l="1"/>
  <c r="I758" s="1"/>
  <c r="K758" l="1"/>
  <c r="I759" s="1"/>
  <c r="K759" l="1"/>
  <c r="I760" s="1"/>
  <c r="K760" l="1"/>
  <c r="I761" s="1"/>
  <c r="K761" l="1"/>
  <c r="I762" s="1"/>
  <c r="K762" l="1"/>
  <c r="I763" s="1"/>
  <c r="K763" l="1"/>
  <c r="I764" s="1"/>
  <c r="K764" l="1"/>
  <c r="I765" s="1"/>
  <c r="K765" l="1"/>
  <c r="I766" s="1"/>
  <c r="K766" l="1"/>
  <c r="I767" s="1"/>
  <c r="K767" l="1"/>
  <c r="I768" s="1"/>
  <c r="K768" l="1"/>
  <c r="I769" s="1"/>
  <c r="K769" l="1"/>
  <c r="I770" s="1"/>
  <c r="K770" l="1"/>
  <c r="I771" s="1"/>
  <c r="K771" l="1"/>
  <c r="I772" s="1"/>
  <c r="K772" l="1"/>
  <c r="I773" s="1"/>
  <c r="K773" l="1"/>
  <c r="I774" s="1"/>
  <c r="K774" l="1"/>
  <c r="I775" s="1"/>
  <c r="K775" l="1"/>
  <c r="I776" s="1"/>
  <c r="K776" l="1"/>
  <c r="I777" s="1"/>
  <c r="K777" l="1"/>
  <c r="I778" s="1"/>
  <c r="K778" l="1"/>
  <c r="I779" s="1"/>
  <c r="K779" l="1"/>
  <c r="I780" s="1"/>
  <c r="K780" l="1"/>
  <c r="I781" s="1"/>
  <c r="K781" l="1"/>
  <c r="I782" s="1"/>
  <c r="K782" l="1"/>
  <c r="I783" s="1"/>
  <c r="K783" s="1"/>
</calcChain>
</file>

<file path=xl/sharedStrings.xml><?xml version="1.0" encoding="utf-8"?>
<sst xmlns="http://schemas.openxmlformats.org/spreadsheetml/2006/main" count="78" uniqueCount="64">
  <si>
    <t>epf interest</t>
  </si>
  <si>
    <t>DOR</t>
  </si>
  <si>
    <t>DOJ</t>
  </si>
  <si>
    <t>DNI</t>
  </si>
  <si>
    <t>basic</t>
  </si>
  <si>
    <t>increment</t>
  </si>
  <si>
    <t>1st tbu</t>
  </si>
  <si>
    <t>2nd</t>
  </si>
  <si>
    <t>3rd</t>
  </si>
  <si>
    <t>4th</t>
  </si>
  <si>
    <t>5th</t>
  </si>
  <si>
    <t>6th</t>
  </si>
  <si>
    <t>7th</t>
  </si>
  <si>
    <t>FITMENT</t>
  </si>
  <si>
    <t>da quaterly increase</t>
  </si>
  <si>
    <t>AFTER 1.1.2007 dni</t>
  </si>
  <si>
    <t>option -1 : lower pension</t>
  </si>
  <si>
    <t>month</t>
  </si>
  <si>
    <t>BASIC 68.8</t>
  </si>
  <si>
    <t>basic 78.2</t>
  </si>
  <si>
    <t>DA %</t>
  </si>
  <si>
    <t>DA</t>
  </si>
  <si>
    <t>BASIC+DA</t>
  </si>
  <si>
    <t>EPF employee</t>
  </si>
  <si>
    <t>EPF employer</t>
  </si>
  <si>
    <t>Pension fund</t>
  </si>
  <si>
    <t>1.16% to pension</t>
  </si>
  <si>
    <t>average 60 months</t>
  </si>
  <si>
    <t>interest:-&gt;</t>
  </si>
  <si>
    <t>EPF surplus</t>
  </si>
  <si>
    <t>duration of service</t>
  </si>
  <si>
    <t>last 60 month basic average</t>
  </si>
  <si>
    <t>pension salary</t>
  </si>
  <si>
    <t>Pension + Intt. On Diff. Fund @4%</t>
  </si>
  <si>
    <t>Pension + Intt. On Diff. Fund @6%</t>
  </si>
  <si>
    <t>Pension + Intt. On Diff. Fund @8%</t>
  </si>
  <si>
    <t>Pension + Intt. On Diff. Fund @10%</t>
  </si>
  <si>
    <t>Pension + Intt. On Diff. Fund @12%</t>
  </si>
  <si>
    <t>FIXED PENSION UNDER OPTION 2</t>
  </si>
  <si>
    <t>DIFF. @4% (OPTION 1 - OPTION 2)</t>
  </si>
  <si>
    <t>DIFF. @6% (OPTION 1 - OPTION 2)</t>
  </si>
  <si>
    <t>DIFF. @8% (OPTION 1 - OPTION 2)</t>
  </si>
  <si>
    <t>DIFF. @10% (OPTION 1 - OPTION 2)</t>
  </si>
  <si>
    <t>DIFF. @12% (OPTION 1 - OPTION 2)</t>
  </si>
  <si>
    <t>IF ALIVE UPTO 1 YEARS AFTER RETIREMENT</t>
  </si>
  <si>
    <t>IF ALIVE UPTO 2 YEARS AFTER RETIREMENT</t>
  </si>
  <si>
    <t>IF ALIVE UPTO 3 YEARS AFTER RETIREMENT</t>
  </si>
  <si>
    <t>IF ALIVE UPTO 5 YEARS AFTER RETIREMENT</t>
  </si>
  <si>
    <t>IF ALIVE UPTO 10 YEARS AFTER RETIREMENT</t>
  </si>
  <si>
    <t>IF ALIVE UPTO 15 YEARS AFTER RETIREMENT</t>
  </si>
  <si>
    <t>IF ALIVE UPTO 20 YEARS AFTER RETIREMENT</t>
  </si>
  <si>
    <t>IF ALIVE UPTO 25 YEARS AFTER RETIREMENT</t>
  </si>
  <si>
    <t>IF ALIVE UPTO 30 YEARS AFTER RETIREMENT</t>
  </si>
  <si>
    <t>option 2</t>
  </si>
  <si>
    <t>option 1</t>
  </si>
  <si>
    <t>(option 1-option 2)</t>
  </si>
  <si>
    <t>total fund on retirement</t>
  </si>
  <si>
    <t>option ii</t>
  </si>
  <si>
    <t>pension lower limit</t>
  </si>
  <si>
    <t>pension</t>
  </si>
  <si>
    <t>period</t>
  </si>
  <si>
    <t>int</t>
  </si>
  <si>
    <t>1. only change yellow colour data</t>
  </si>
  <si>
    <t>2. DOR will be last date of month and all other dates will be first of month.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</si>
</sst>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17" fontId="0" fillId="0" borderId="0" xfId="0" applyNumberFormat="1"/>
    <xf numFmtId="2" fontId="0" fillId="0" borderId="0" xfId="0" applyNumberFormat="1"/>
    <xf numFmtId="0" fontId="0" fillId="0" borderId="0" xfId="0" applyNumberFormat="1"/>
    <xf numFmtId="17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/>
    <xf numFmtId="0" fontId="2" fillId="0" borderId="2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/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3"/>
  <sheetViews>
    <sheetView tabSelected="1" topLeftCell="H1" workbookViewId="0">
      <pane ySplit="8" topLeftCell="A12" activePane="bottomLeft" state="frozen"/>
      <selection pane="bottomLeft" activeCell="P457" sqref="P457"/>
    </sheetView>
  </sheetViews>
  <sheetFormatPr defaultColWidth="10.42578125" defaultRowHeight="12.75"/>
  <cols>
    <col min="8" max="8" width="14.5703125" customWidth="1"/>
    <col min="9" max="9" width="13" customWidth="1"/>
    <col min="10" max="10" width="11.7109375" customWidth="1"/>
    <col min="11" max="11" width="13.140625" customWidth="1"/>
    <col min="12" max="12" width="12.7109375" customWidth="1"/>
    <col min="13" max="13" width="12.42578125" customWidth="1"/>
    <col min="14" max="14" width="15" customWidth="1"/>
    <col min="16" max="16" width="12.5703125" customWidth="1"/>
  </cols>
  <sheetData>
    <row r="1" spans="1:22">
      <c r="A1" t="s">
        <v>0</v>
      </c>
      <c r="E1" t="s">
        <v>58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</row>
    <row r="2" spans="1:22">
      <c r="A2" s="3">
        <v>8.5</v>
      </c>
      <c r="B2">
        <v>2017</v>
      </c>
      <c r="C2" t="s">
        <v>13</v>
      </c>
      <c r="D2" s="3">
        <v>0</v>
      </c>
      <c r="E2">
        <v>15000</v>
      </c>
      <c r="F2" s="2">
        <v>50495</v>
      </c>
      <c r="G2" s="2">
        <v>37895</v>
      </c>
      <c r="H2" s="2">
        <v>38139</v>
      </c>
      <c r="I2" s="3">
        <v>9850</v>
      </c>
      <c r="J2" s="3">
        <v>250</v>
      </c>
      <c r="K2" s="2">
        <v>39234</v>
      </c>
      <c r="L2" s="1">
        <f>EOMONTH(K2,59)+1</f>
        <v>41061</v>
      </c>
      <c r="M2" s="1">
        <f t="shared" ref="M2:Q2" si="0">EOMONTH(L2,59)+1</f>
        <v>42887</v>
      </c>
      <c r="N2" s="1">
        <f t="shared" si="0"/>
        <v>44713</v>
      </c>
      <c r="O2" s="1">
        <f t="shared" si="0"/>
        <v>46539</v>
      </c>
      <c r="P2" s="1">
        <f t="shared" si="0"/>
        <v>48366</v>
      </c>
      <c r="Q2" s="1">
        <f t="shared" si="0"/>
        <v>50192</v>
      </c>
    </row>
    <row r="3" spans="1:22">
      <c r="A3" t="s">
        <v>14</v>
      </c>
      <c r="B3">
        <v>2027</v>
      </c>
      <c r="C3" t="s">
        <v>13</v>
      </c>
      <c r="D3" s="3">
        <v>0</v>
      </c>
      <c r="E3">
        <v>22000</v>
      </c>
      <c r="F3" t="s">
        <v>15</v>
      </c>
      <c r="H3" s="2">
        <v>39234</v>
      </c>
      <c r="I3">
        <f>IF(G$2&lt;B82,(ROUNDUP(C$81*1.688*1.3/100,1)*100),I$2)</f>
        <v>23270</v>
      </c>
      <c r="K3" s="18">
        <f>IF(K2=B$82,I$3,LOOKUP(K2,B83:B201,C82:C200))</f>
        <v>23270</v>
      </c>
      <c r="L3" s="18">
        <f>LOOKUP(L2,B83:B201,C82:C200)</f>
        <v>27810.000000000004</v>
      </c>
    </row>
    <row r="4" spans="1:22">
      <c r="A4" s="3">
        <v>2</v>
      </c>
      <c r="B4">
        <v>2037</v>
      </c>
      <c r="C4" t="s">
        <v>13</v>
      </c>
      <c r="D4" s="3">
        <v>0</v>
      </c>
      <c r="E4">
        <v>30000</v>
      </c>
      <c r="H4" s="1"/>
      <c r="I4">
        <f>IF(G$2&lt;B82,(ROUNDUP(C$81*1.782*1.3/100,1)*100),I$2)</f>
        <v>24560</v>
      </c>
      <c r="K4" s="18">
        <f>IF(K2=B$82,I$4,LOOKUP(K2,B83:B201,D82:D200))</f>
        <v>24560</v>
      </c>
      <c r="L4" s="18">
        <f>LOOKUP(L2,B83:B201,D82:D200)</f>
        <v>29350</v>
      </c>
    </row>
    <row r="5" spans="1:22">
      <c r="A5" s="18"/>
      <c r="B5" s="18"/>
      <c r="C5" s="18"/>
      <c r="D5" s="21" t="s">
        <v>62</v>
      </c>
      <c r="E5" s="22"/>
      <c r="F5" s="22"/>
      <c r="G5" s="22"/>
      <c r="H5" s="22"/>
      <c r="I5" s="22"/>
      <c r="K5" s="18"/>
      <c r="L5" s="18"/>
    </row>
    <row r="6" spans="1:22">
      <c r="A6" s="18"/>
      <c r="B6" s="18"/>
      <c r="C6" s="18"/>
      <c r="D6" s="21" t="s">
        <v>63</v>
      </c>
      <c r="E6" s="22"/>
      <c r="F6" s="22"/>
      <c r="G6" s="22"/>
      <c r="H6" s="22"/>
      <c r="I6" s="22"/>
      <c r="K6" s="18"/>
      <c r="L6" s="18"/>
    </row>
    <row r="7" spans="1:22">
      <c r="H7" s="19" t="s">
        <v>16</v>
      </c>
      <c r="I7" s="20"/>
      <c r="J7" s="16"/>
      <c r="K7" s="17" t="s">
        <v>57</v>
      </c>
      <c r="L7" s="15"/>
      <c r="M7" s="16"/>
    </row>
    <row r="8" spans="1:22">
      <c r="B8" t="s">
        <v>17</v>
      </c>
      <c r="C8" t="s">
        <v>18</v>
      </c>
      <c r="D8" t="s">
        <v>19</v>
      </c>
      <c r="E8" t="s">
        <v>20</v>
      </c>
      <c r="F8" t="s">
        <v>21</v>
      </c>
      <c r="G8" t="s">
        <v>22</v>
      </c>
      <c r="H8" t="s">
        <v>23</v>
      </c>
      <c r="I8" t="s">
        <v>24</v>
      </c>
      <c r="J8" t="s">
        <v>25</v>
      </c>
      <c r="K8" t="s">
        <v>23</v>
      </c>
      <c r="L8" t="s">
        <v>24</v>
      </c>
      <c r="M8" t="s">
        <v>25</v>
      </c>
      <c r="N8" t="s">
        <v>26</v>
      </c>
      <c r="O8" t="s">
        <v>27</v>
      </c>
      <c r="P8" t="s">
        <v>23</v>
      </c>
      <c r="Q8" t="s">
        <v>24</v>
      </c>
      <c r="R8" t="s">
        <v>25</v>
      </c>
      <c r="S8" t="s">
        <v>23</v>
      </c>
      <c r="T8" t="s">
        <v>24</v>
      </c>
      <c r="U8" t="s">
        <v>25</v>
      </c>
      <c r="V8" t="s">
        <v>26</v>
      </c>
    </row>
    <row r="9" spans="1:22">
      <c r="B9" s="4">
        <v>36861</v>
      </c>
      <c r="C9">
        <v>0</v>
      </c>
      <c r="D9">
        <v>0</v>
      </c>
      <c r="E9" s="5">
        <v>28</v>
      </c>
      <c r="F9">
        <f>C9*E9/100</f>
        <v>0</v>
      </c>
      <c r="G9">
        <f>(IF(OR(B9&lt;G$2,B9&gt;F$2),0,F9+C9))</f>
        <v>0</v>
      </c>
      <c r="H9">
        <f>(IF(OR(B9&lt;G$2,(B9&gt;F$2-2*365)),0,G9*0.12))</f>
        <v>0</v>
      </c>
      <c r="I9">
        <f>(IF(OR(B9&lt;G$2,B9&gt;(F$2-2*365)),0,H9-J9))</f>
        <v>0</v>
      </c>
      <c r="J9">
        <f>(IF(OR(B9&lt;G$2,B9&gt;(F$2-2*365)),0,541))</f>
        <v>0</v>
      </c>
      <c r="K9">
        <f t="shared" ref="K9:K72" si="1">(IF(OR(B9&lt;G$2,(B9&gt;F$2-2*365)),0,G9*0.12-N9))</f>
        <v>0</v>
      </c>
      <c r="L9">
        <f t="shared" ref="L9:L72" si="2">(IF(OR(B9&lt;G$2,(B9&gt;F$2-2*365)),0,G9*0.0367))</f>
        <v>0</v>
      </c>
      <c r="M9">
        <f t="shared" ref="M9:M72" si="3">(IF(OR(B9&lt;G$2,(B9&gt;F$2-2*365)),0,G9*0.0833))</f>
        <v>0</v>
      </c>
      <c r="N9">
        <f t="shared" ref="N9:N72" si="4">(IF(OR(B9&lt;G$2,(B9&gt;F$2-2*365)),0,(G9-J9)*0.0116))</f>
        <v>0</v>
      </c>
      <c r="P9" s="6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>
      <c r="B10" s="4">
        <v>36892</v>
      </c>
      <c r="C10">
        <f>IF(B10&lt;G$2,0,IF(B10&lt;H$2,I$2,IF(B10&lt;(H$2+365),(I$2+J$2),IF(B10&lt;(H$2+365+365),(I$2+2*J$2),IF(B10&lt;(H$2+365+365+365),(I$2+3*J$2),IF(B10&lt;(H$2+365+365+365+365),(I$2+4*J$2),(I$2+5*J$2)))))))</f>
        <v>0</v>
      </c>
      <c r="D10">
        <v>0</v>
      </c>
      <c r="E10" s="5">
        <v>28</v>
      </c>
      <c r="F10">
        <f t="shared" ref="F10:F73" si="5">C10*E10/100</f>
        <v>0</v>
      </c>
      <c r="G10">
        <f t="shared" ref="G10:G73" si="6">(IF(OR(B10&lt;G$2,B10&gt;F$2),0,F10+C10))</f>
        <v>0</v>
      </c>
      <c r="H10">
        <f t="shared" ref="H10:H73" si="7">(IF(OR(B10&lt;G$2,(B10&gt;F$2-2*365)),0,G10*0.12))</f>
        <v>0</v>
      </c>
      <c r="I10">
        <f t="shared" ref="I10:I73" si="8">(IF(OR(B10&lt;G$2,B10&gt;(F$2-2*365)),0,H10-J10))</f>
        <v>0</v>
      </c>
      <c r="J10">
        <f t="shared" ref="J10:J73" si="9">(IF(OR(B10&lt;G$2,B10&gt;(F$2-2*365)),0,541))</f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P10">
        <f>(IF(OR(B9&lt;G$2,B9&gt;F$2),0,P9+H9))</f>
        <v>0</v>
      </c>
      <c r="Q10">
        <f>(IF(OR(B9&lt;G$2,B9&gt;F$2),0,Q9+I9))</f>
        <v>0</v>
      </c>
      <c r="R10">
        <f>(IF(OR(B9&lt;G$2,B9&gt;F$2),0,R9+J9))</f>
        <v>0</v>
      </c>
      <c r="S10">
        <f>(IF(OR(B9&lt;G$2,B9&gt;F$2),0,S9+K9))</f>
        <v>0</v>
      </c>
      <c r="T10">
        <f>(IF(OR(B9&lt;G$2,B9&gt;F$2),0,T9+L9))</f>
        <v>0</v>
      </c>
      <c r="U10">
        <f>(IF(OR(B9&lt;G$2,B9&gt;F$2),0,U9+M9))</f>
        <v>0</v>
      </c>
      <c r="V10">
        <f>(IF(OR(B9&lt;G$2,B9&gt;F$2),0,V9+N9))</f>
        <v>0</v>
      </c>
    </row>
    <row r="11" spans="1:22">
      <c r="B11" s="4">
        <v>36923</v>
      </c>
      <c r="C11">
        <f t="shared" ref="C11:C74" si="10">IF(B11&lt;G$2,0,IF(B11&lt;H$2,I$2,IF(B11&lt;(H$2+365),(I$2+J$2),IF(B11&lt;(H$2+365+365),(I$2+2*J$2),IF(B11&lt;(H$2+365+365+365),(I$2+3*J$2),IF(B11&lt;(H$2+365+365+365+365),(I$2+4*J$2),(I$2+5*J$2)))))))</f>
        <v>0</v>
      </c>
      <c r="D11">
        <v>0</v>
      </c>
      <c r="E11" s="5">
        <v>28</v>
      </c>
      <c r="F11">
        <f t="shared" si="5"/>
        <v>0</v>
      </c>
      <c r="G11">
        <f t="shared" si="6"/>
        <v>0</v>
      </c>
      <c r="H11">
        <f t="shared" si="7"/>
        <v>0</v>
      </c>
      <c r="I11">
        <f t="shared" si="8"/>
        <v>0</v>
      </c>
      <c r="J11">
        <f t="shared" si="9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P11">
        <f t="shared" ref="P11:P74" si="11">(IF(OR(B10&lt;G$2,B10&gt;F$2),0,P10+H10))</f>
        <v>0</v>
      </c>
      <c r="Q11">
        <f t="shared" ref="Q11:Q74" si="12">(IF(OR(B10&lt;G$2,B10&gt;F$2),0,Q10+I10))</f>
        <v>0</v>
      </c>
      <c r="R11">
        <f t="shared" ref="R11:R74" si="13">(IF(OR(B10&lt;G$2,B10&gt;F$2),0,R10+J10))</f>
        <v>0</v>
      </c>
      <c r="S11">
        <f t="shared" ref="S11:S74" si="14">(IF(OR(B10&lt;G$2,B10&gt;F$2),0,S10+K10))</f>
        <v>0</v>
      </c>
      <c r="T11">
        <f t="shared" ref="T11:T74" si="15">(IF(OR(B10&lt;G$2,B10&gt;F$2),0,T10+L10))</f>
        <v>0</v>
      </c>
      <c r="U11">
        <f t="shared" ref="U11:U74" si="16">(IF(OR(B10&lt;G$2,B10&gt;F$2),0,U10+M10))</f>
        <v>0</v>
      </c>
      <c r="V11">
        <f t="shared" ref="V11:V74" si="17">(IF(OR(B10&lt;G$2,B10&gt;F$2),0,V10+N10))</f>
        <v>0</v>
      </c>
    </row>
    <row r="12" spans="1:22">
      <c r="B12" s="4">
        <v>36951</v>
      </c>
      <c r="C12">
        <f t="shared" si="10"/>
        <v>0</v>
      </c>
      <c r="D12">
        <v>0</v>
      </c>
      <c r="E12" s="5">
        <v>28</v>
      </c>
      <c r="F12">
        <f t="shared" si="5"/>
        <v>0</v>
      </c>
      <c r="G12">
        <f t="shared" si="6"/>
        <v>0</v>
      </c>
      <c r="H12">
        <f t="shared" si="7"/>
        <v>0</v>
      </c>
      <c r="I12">
        <f t="shared" si="8"/>
        <v>0</v>
      </c>
      <c r="J12">
        <f t="shared" si="9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 t="shared" si="4"/>
        <v>0</v>
      </c>
      <c r="P12">
        <f t="shared" si="11"/>
        <v>0</v>
      </c>
      <c r="Q12">
        <f t="shared" si="12"/>
        <v>0</v>
      </c>
      <c r="R12">
        <f t="shared" si="13"/>
        <v>0</v>
      </c>
      <c r="S12">
        <f t="shared" si="14"/>
        <v>0</v>
      </c>
      <c r="T12">
        <f t="shared" si="15"/>
        <v>0</v>
      </c>
      <c r="U12">
        <f t="shared" si="16"/>
        <v>0</v>
      </c>
      <c r="V12">
        <f t="shared" si="17"/>
        <v>0</v>
      </c>
    </row>
    <row r="13" spans="1:22">
      <c r="A13" s="5"/>
      <c r="B13" s="4">
        <v>36982</v>
      </c>
      <c r="C13">
        <f t="shared" si="10"/>
        <v>0</v>
      </c>
      <c r="D13">
        <v>0</v>
      </c>
      <c r="E13" s="5">
        <v>28.3</v>
      </c>
      <c r="F13">
        <f t="shared" si="5"/>
        <v>0</v>
      </c>
      <c r="G13">
        <f t="shared" si="6"/>
        <v>0</v>
      </c>
      <c r="H13">
        <f t="shared" si="7"/>
        <v>0</v>
      </c>
      <c r="I13">
        <f t="shared" si="8"/>
        <v>0</v>
      </c>
      <c r="J13">
        <f t="shared" si="9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  <c r="P13">
        <f t="shared" si="11"/>
        <v>0</v>
      </c>
      <c r="Q13">
        <f t="shared" si="12"/>
        <v>0</v>
      </c>
      <c r="R13">
        <f t="shared" si="13"/>
        <v>0</v>
      </c>
      <c r="S13">
        <f t="shared" si="14"/>
        <v>0</v>
      </c>
      <c r="T13">
        <f t="shared" si="15"/>
        <v>0</v>
      </c>
      <c r="U13">
        <f t="shared" si="16"/>
        <v>0</v>
      </c>
      <c r="V13">
        <f t="shared" si="17"/>
        <v>0</v>
      </c>
    </row>
    <row r="14" spans="1:22">
      <c r="B14" s="4">
        <v>37012</v>
      </c>
      <c r="C14">
        <f t="shared" si="10"/>
        <v>0</v>
      </c>
      <c r="D14">
        <v>0</v>
      </c>
      <c r="E14" s="5">
        <v>28.3</v>
      </c>
      <c r="F14">
        <f t="shared" si="5"/>
        <v>0</v>
      </c>
      <c r="G14">
        <f t="shared" si="6"/>
        <v>0</v>
      </c>
      <c r="H14">
        <f t="shared" si="7"/>
        <v>0</v>
      </c>
      <c r="I14">
        <f t="shared" si="8"/>
        <v>0</v>
      </c>
      <c r="J14">
        <f t="shared" si="9"/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 t="shared" si="4"/>
        <v>0</v>
      </c>
      <c r="P14">
        <f t="shared" si="11"/>
        <v>0</v>
      </c>
      <c r="Q14">
        <f t="shared" si="12"/>
        <v>0</v>
      </c>
      <c r="R14">
        <f t="shared" si="13"/>
        <v>0</v>
      </c>
      <c r="S14">
        <f t="shared" si="14"/>
        <v>0</v>
      </c>
      <c r="T14">
        <f t="shared" si="15"/>
        <v>0</v>
      </c>
      <c r="U14">
        <f t="shared" si="16"/>
        <v>0</v>
      </c>
      <c r="V14">
        <f t="shared" si="17"/>
        <v>0</v>
      </c>
    </row>
    <row r="15" spans="1:22">
      <c r="B15" s="4">
        <v>37043</v>
      </c>
      <c r="C15">
        <f t="shared" si="10"/>
        <v>0</v>
      </c>
      <c r="D15">
        <v>0</v>
      </c>
      <c r="E15" s="5">
        <v>28.3</v>
      </c>
      <c r="F15">
        <f t="shared" si="5"/>
        <v>0</v>
      </c>
      <c r="G15">
        <f t="shared" si="6"/>
        <v>0</v>
      </c>
      <c r="H15">
        <f t="shared" si="7"/>
        <v>0</v>
      </c>
      <c r="I15">
        <f t="shared" si="8"/>
        <v>0</v>
      </c>
      <c r="J15">
        <f t="shared" si="9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  <c r="P15">
        <f t="shared" si="11"/>
        <v>0</v>
      </c>
      <c r="Q15">
        <f t="shared" si="12"/>
        <v>0</v>
      </c>
      <c r="R15">
        <f t="shared" si="13"/>
        <v>0</v>
      </c>
      <c r="S15">
        <f t="shared" si="14"/>
        <v>0</v>
      </c>
      <c r="T15">
        <f t="shared" si="15"/>
        <v>0</v>
      </c>
      <c r="U15">
        <f t="shared" si="16"/>
        <v>0</v>
      </c>
      <c r="V15">
        <f t="shared" si="17"/>
        <v>0</v>
      </c>
    </row>
    <row r="16" spans="1:22">
      <c r="B16" s="4">
        <v>37073</v>
      </c>
      <c r="C16">
        <f t="shared" si="10"/>
        <v>0</v>
      </c>
      <c r="D16">
        <v>0</v>
      </c>
      <c r="E16" s="5">
        <v>29.3</v>
      </c>
      <c r="F16">
        <f t="shared" si="5"/>
        <v>0</v>
      </c>
      <c r="G16">
        <f t="shared" si="6"/>
        <v>0</v>
      </c>
      <c r="H16">
        <f t="shared" si="7"/>
        <v>0</v>
      </c>
      <c r="I16">
        <f t="shared" si="8"/>
        <v>0</v>
      </c>
      <c r="J16">
        <f t="shared" si="9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  <c r="P16">
        <f t="shared" si="11"/>
        <v>0</v>
      </c>
      <c r="Q16">
        <f t="shared" si="12"/>
        <v>0</v>
      </c>
      <c r="R16">
        <f t="shared" si="13"/>
        <v>0</v>
      </c>
      <c r="S16">
        <f t="shared" si="14"/>
        <v>0</v>
      </c>
      <c r="T16">
        <f t="shared" si="15"/>
        <v>0</v>
      </c>
      <c r="U16">
        <f t="shared" si="16"/>
        <v>0</v>
      </c>
      <c r="V16">
        <f t="shared" si="17"/>
        <v>0</v>
      </c>
    </row>
    <row r="17" spans="2:22">
      <c r="B17" s="4">
        <v>37104</v>
      </c>
      <c r="C17">
        <f t="shared" si="10"/>
        <v>0</v>
      </c>
      <c r="D17">
        <v>0</v>
      </c>
      <c r="E17" s="5">
        <v>29.3</v>
      </c>
      <c r="F17">
        <f t="shared" si="5"/>
        <v>0</v>
      </c>
      <c r="G17">
        <f t="shared" si="6"/>
        <v>0</v>
      </c>
      <c r="H17">
        <f t="shared" si="7"/>
        <v>0</v>
      </c>
      <c r="I17">
        <f t="shared" si="8"/>
        <v>0</v>
      </c>
      <c r="J17">
        <f t="shared" si="9"/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 t="shared" si="4"/>
        <v>0</v>
      </c>
      <c r="P17">
        <f t="shared" si="11"/>
        <v>0</v>
      </c>
      <c r="Q17">
        <f t="shared" si="12"/>
        <v>0</v>
      </c>
      <c r="R17">
        <f t="shared" si="13"/>
        <v>0</v>
      </c>
      <c r="S17">
        <f t="shared" si="14"/>
        <v>0</v>
      </c>
      <c r="T17">
        <f t="shared" si="15"/>
        <v>0</v>
      </c>
      <c r="U17">
        <f t="shared" si="16"/>
        <v>0</v>
      </c>
      <c r="V17">
        <f t="shared" si="17"/>
        <v>0</v>
      </c>
    </row>
    <row r="18" spans="2:22">
      <c r="B18" s="4">
        <v>37135</v>
      </c>
      <c r="C18">
        <f t="shared" si="10"/>
        <v>0</v>
      </c>
      <c r="D18">
        <v>0</v>
      </c>
      <c r="E18" s="5">
        <v>29.3</v>
      </c>
      <c r="F18">
        <f t="shared" si="5"/>
        <v>0</v>
      </c>
      <c r="G18">
        <f t="shared" si="6"/>
        <v>0</v>
      </c>
      <c r="H18">
        <f t="shared" si="7"/>
        <v>0</v>
      </c>
      <c r="I18">
        <f t="shared" si="8"/>
        <v>0</v>
      </c>
      <c r="J18">
        <f t="shared" si="9"/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 t="shared" si="4"/>
        <v>0</v>
      </c>
      <c r="P18">
        <f t="shared" si="11"/>
        <v>0</v>
      </c>
      <c r="Q18">
        <f t="shared" si="12"/>
        <v>0</v>
      </c>
      <c r="R18">
        <f t="shared" si="13"/>
        <v>0</v>
      </c>
      <c r="S18">
        <f t="shared" si="14"/>
        <v>0</v>
      </c>
      <c r="T18">
        <f t="shared" si="15"/>
        <v>0</v>
      </c>
      <c r="U18">
        <f t="shared" si="16"/>
        <v>0</v>
      </c>
      <c r="V18">
        <f t="shared" si="17"/>
        <v>0</v>
      </c>
    </row>
    <row r="19" spans="2:22">
      <c r="B19" s="4">
        <v>37165</v>
      </c>
      <c r="C19">
        <f t="shared" si="10"/>
        <v>0</v>
      </c>
      <c r="D19">
        <v>0</v>
      </c>
      <c r="E19" s="5">
        <v>33.4</v>
      </c>
      <c r="F19">
        <f t="shared" si="5"/>
        <v>0</v>
      </c>
      <c r="G19">
        <f t="shared" si="6"/>
        <v>0</v>
      </c>
      <c r="H19">
        <f t="shared" si="7"/>
        <v>0</v>
      </c>
      <c r="I19">
        <f t="shared" si="8"/>
        <v>0</v>
      </c>
      <c r="J19">
        <f t="shared" si="9"/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 t="shared" si="4"/>
        <v>0</v>
      </c>
      <c r="P19">
        <f t="shared" si="11"/>
        <v>0</v>
      </c>
      <c r="Q19">
        <f t="shared" si="12"/>
        <v>0</v>
      </c>
      <c r="R19">
        <f t="shared" si="13"/>
        <v>0</v>
      </c>
      <c r="S19">
        <f t="shared" si="14"/>
        <v>0</v>
      </c>
      <c r="T19">
        <f t="shared" si="15"/>
        <v>0</v>
      </c>
      <c r="U19">
        <f t="shared" si="16"/>
        <v>0</v>
      </c>
      <c r="V19">
        <f t="shared" si="17"/>
        <v>0</v>
      </c>
    </row>
    <row r="20" spans="2:22">
      <c r="B20" s="4">
        <v>37196</v>
      </c>
      <c r="C20">
        <f t="shared" si="10"/>
        <v>0</v>
      </c>
      <c r="D20">
        <v>0</v>
      </c>
      <c r="E20" s="5">
        <v>33.4</v>
      </c>
      <c r="F20">
        <f t="shared" si="5"/>
        <v>0</v>
      </c>
      <c r="G20">
        <f t="shared" si="6"/>
        <v>0</v>
      </c>
      <c r="H20">
        <f t="shared" si="7"/>
        <v>0</v>
      </c>
      <c r="I20">
        <f t="shared" si="8"/>
        <v>0</v>
      </c>
      <c r="J20">
        <f t="shared" si="9"/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 t="shared" si="4"/>
        <v>0</v>
      </c>
      <c r="P20">
        <f t="shared" si="11"/>
        <v>0</v>
      </c>
      <c r="Q20">
        <f t="shared" si="12"/>
        <v>0</v>
      </c>
      <c r="R20">
        <f t="shared" si="13"/>
        <v>0</v>
      </c>
      <c r="S20">
        <f t="shared" si="14"/>
        <v>0</v>
      </c>
      <c r="T20">
        <f t="shared" si="15"/>
        <v>0</v>
      </c>
      <c r="U20">
        <f t="shared" si="16"/>
        <v>0</v>
      </c>
      <c r="V20">
        <f t="shared" si="17"/>
        <v>0</v>
      </c>
    </row>
    <row r="21" spans="2:22">
      <c r="B21" s="4">
        <v>37226</v>
      </c>
      <c r="C21">
        <f t="shared" si="10"/>
        <v>0</v>
      </c>
      <c r="D21">
        <v>0</v>
      </c>
      <c r="E21" s="5">
        <v>33.4</v>
      </c>
      <c r="F21">
        <f t="shared" si="5"/>
        <v>0</v>
      </c>
      <c r="G21">
        <f t="shared" si="6"/>
        <v>0</v>
      </c>
      <c r="H21">
        <f t="shared" si="7"/>
        <v>0</v>
      </c>
      <c r="I21">
        <f t="shared" si="8"/>
        <v>0</v>
      </c>
      <c r="J21">
        <f t="shared" si="9"/>
        <v>0</v>
      </c>
      <c r="K21">
        <f t="shared" si="1"/>
        <v>0</v>
      </c>
      <c r="L21">
        <f t="shared" si="2"/>
        <v>0</v>
      </c>
      <c r="M21">
        <f t="shared" si="3"/>
        <v>0</v>
      </c>
      <c r="N21">
        <f t="shared" si="4"/>
        <v>0</v>
      </c>
      <c r="P21">
        <f t="shared" si="11"/>
        <v>0</v>
      </c>
      <c r="Q21">
        <f t="shared" si="12"/>
        <v>0</v>
      </c>
      <c r="R21">
        <f t="shared" si="13"/>
        <v>0</v>
      </c>
      <c r="S21">
        <f t="shared" si="14"/>
        <v>0</v>
      </c>
      <c r="T21">
        <f t="shared" si="15"/>
        <v>0</v>
      </c>
      <c r="U21">
        <f t="shared" si="16"/>
        <v>0</v>
      </c>
      <c r="V21">
        <f t="shared" si="17"/>
        <v>0</v>
      </c>
    </row>
    <row r="22" spans="2:22">
      <c r="B22" s="4">
        <v>37257</v>
      </c>
      <c r="C22">
        <f t="shared" si="10"/>
        <v>0</v>
      </c>
      <c r="D22">
        <v>0</v>
      </c>
      <c r="E22" s="5">
        <v>35.200000000000003</v>
      </c>
      <c r="F22">
        <f t="shared" si="5"/>
        <v>0</v>
      </c>
      <c r="G22">
        <f t="shared" si="6"/>
        <v>0</v>
      </c>
      <c r="H22">
        <f t="shared" si="7"/>
        <v>0</v>
      </c>
      <c r="I22">
        <f t="shared" si="8"/>
        <v>0</v>
      </c>
      <c r="J22">
        <f t="shared" si="9"/>
        <v>0</v>
      </c>
      <c r="K22">
        <f t="shared" si="1"/>
        <v>0</v>
      </c>
      <c r="L22">
        <f t="shared" si="2"/>
        <v>0</v>
      </c>
      <c r="M22">
        <f t="shared" si="3"/>
        <v>0</v>
      </c>
      <c r="N22">
        <f t="shared" si="4"/>
        <v>0</v>
      </c>
      <c r="P22">
        <f t="shared" si="11"/>
        <v>0</v>
      </c>
      <c r="Q22">
        <f t="shared" si="12"/>
        <v>0</v>
      </c>
      <c r="R22">
        <f t="shared" si="13"/>
        <v>0</v>
      </c>
      <c r="S22">
        <f t="shared" si="14"/>
        <v>0</v>
      </c>
      <c r="T22">
        <f t="shared" si="15"/>
        <v>0</v>
      </c>
      <c r="U22">
        <f t="shared" si="16"/>
        <v>0</v>
      </c>
      <c r="V22">
        <f t="shared" si="17"/>
        <v>0</v>
      </c>
    </row>
    <row r="23" spans="2:22">
      <c r="B23" s="4">
        <v>37288</v>
      </c>
      <c r="C23">
        <f t="shared" si="10"/>
        <v>0</v>
      </c>
      <c r="D23">
        <v>0</v>
      </c>
      <c r="E23" s="5">
        <v>35.200000000000003</v>
      </c>
      <c r="F23">
        <f t="shared" si="5"/>
        <v>0</v>
      </c>
      <c r="G23">
        <f t="shared" si="6"/>
        <v>0</v>
      </c>
      <c r="H23">
        <f t="shared" si="7"/>
        <v>0</v>
      </c>
      <c r="I23">
        <f t="shared" si="8"/>
        <v>0</v>
      </c>
      <c r="J23">
        <f t="shared" si="9"/>
        <v>0</v>
      </c>
      <c r="K23">
        <f t="shared" si="1"/>
        <v>0</v>
      </c>
      <c r="L23">
        <f t="shared" si="2"/>
        <v>0</v>
      </c>
      <c r="M23">
        <f t="shared" si="3"/>
        <v>0</v>
      </c>
      <c r="N23">
        <f t="shared" si="4"/>
        <v>0</v>
      </c>
      <c r="P23">
        <f t="shared" si="11"/>
        <v>0</v>
      </c>
      <c r="Q23">
        <f t="shared" si="12"/>
        <v>0</v>
      </c>
      <c r="R23">
        <f t="shared" si="13"/>
        <v>0</v>
      </c>
      <c r="S23">
        <f t="shared" si="14"/>
        <v>0</v>
      </c>
      <c r="T23">
        <f t="shared" si="15"/>
        <v>0</v>
      </c>
      <c r="U23">
        <f t="shared" si="16"/>
        <v>0</v>
      </c>
      <c r="V23">
        <f t="shared" si="17"/>
        <v>0</v>
      </c>
    </row>
    <row r="24" spans="2:22">
      <c r="B24" s="4">
        <v>37316</v>
      </c>
      <c r="C24">
        <f t="shared" si="10"/>
        <v>0</v>
      </c>
      <c r="D24">
        <v>0</v>
      </c>
      <c r="E24" s="5">
        <v>35.200000000000003</v>
      </c>
      <c r="F24">
        <f t="shared" si="5"/>
        <v>0</v>
      </c>
      <c r="G24">
        <f t="shared" si="6"/>
        <v>0</v>
      </c>
      <c r="H24">
        <f t="shared" si="7"/>
        <v>0</v>
      </c>
      <c r="I24">
        <f t="shared" si="8"/>
        <v>0</v>
      </c>
      <c r="J24">
        <f t="shared" si="9"/>
        <v>0</v>
      </c>
      <c r="K24">
        <f t="shared" si="1"/>
        <v>0</v>
      </c>
      <c r="L24">
        <f t="shared" si="2"/>
        <v>0</v>
      </c>
      <c r="M24">
        <f t="shared" si="3"/>
        <v>0</v>
      </c>
      <c r="N24">
        <f t="shared" si="4"/>
        <v>0</v>
      </c>
      <c r="P24">
        <f t="shared" si="11"/>
        <v>0</v>
      </c>
      <c r="Q24">
        <f t="shared" si="12"/>
        <v>0</v>
      </c>
      <c r="R24">
        <f t="shared" si="13"/>
        <v>0</v>
      </c>
      <c r="S24">
        <f t="shared" si="14"/>
        <v>0</v>
      </c>
      <c r="T24">
        <f t="shared" si="15"/>
        <v>0</v>
      </c>
      <c r="U24">
        <f t="shared" si="16"/>
        <v>0</v>
      </c>
      <c r="V24">
        <f t="shared" si="17"/>
        <v>0</v>
      </c>
    </row>
    <row r="25" spans="2:22">
      <c r="B25" s="4">
        <v>37347</v>
      </c>
      <c r="C25">
        <f t="shared" si="10"/>
        <v>0</v>
      </c>
      <c r="D25">
        <v>0</v>
      </c>
      <c r="E25" s="5">
        <v>34.9</v>
      </c>
      <c r="F25">
        <f t="shared" si="5"/>
        <v>0</v>
      </c>
      <c r="G25">
        <f t="shared" si="6"/>
        <v>0</v>
      </c>
      <c r="H25">
        <f t="shared" si="7"/>
        <v>0</v>
      </c>
      <c r="I25">
        <f t="shared" si="8"/>
        <v>0</v>
      </c>
      <c r="J25">
        <f t="shared" si="9"/>
        <v>0</v>
      </c>
      <c r="K25">
        <f t="shared" si="1"/>
        <v>0</v>
      </c>
      <c r="L25">
        <f t="shared" si="2"/>
        <v>0</v>
      </c>
      <c r="M25">
        <f t="shared" si="3"/>
        <v>0</v>
      </c>
      <c r="N25">
        <f t="shared" si="4"/>
        <v>0</v>
      </c>
      <c r="P25">
        <f t="shared" si="11"/>
        <v>0</v>
      </c>
      <c r="Q25">
        <f t="shared" si="12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>
        <f t="shared" si="16"/>
        <v>0</v>
      </c>
      <c r="V25">
        <f t="shared" si="17"/>
        <v>0</v>
      </c>
    </row>
    <row r="26" spans="2:22">
      <c r="B26" s="4">
        <v>37377</v>
      </c>
      <c r="C26">
        <f t="shared" si="10"/>
        <v>0</v>
      </c>
      <c r="D26">
        <v>0</v>
      </c>
      <c r="E26" s="5">
        <v>34.9</v>
      </c>
      <c r="F26">
        <f t="shared" si="5"/>
        <v>0</v>
      </c>
      <c r="G26">
        <f t="shared" si="6"/>
        <v>0</v>
      </c>
      <c r="H26">
        <f t="shared" si="7"/>
        <v>0</v>
      </c>
      <c r="I26">
        <f t="shared" si="8"/>
        <v>0</v>
      </c>
      <c r="J26">
        <f t="shared" si="9"/>
        <v>0</v>
      </c>
      <c r="K26">
        <f t="shared" si="1"/>
        <v>0</v>
      </c>
      <c r="L26">
        <f t="shared" si="2"/>
        <v>0</v>
      </c>
      <c r="M26">
        <f t="shared" si="3"/>
        <v>0</v>
      </c>
      <c r="N26">
        <f t="shared" si="4"/>
        <v>0</v>
      </c>
      <c r="P26">
        <f t="shared" si="11"/>
        <v>0</v>
      </c>
      <c r="Q26">
        <f t="shared" si="12"/>
        <v>0</v>
      </c>
      <c r="R26">
        <f t="shared" si="13"/>
        <v>0</v>
      </c>
      <c r="S26">
        <f t="shared" si="14"/>
        <v>0</v>
      </c>
      <c r="T26">
        <f t="shared" si="15"/>
        <v>0</v>
      </c>
      <c r="U26">
        <f t="shared" si="16"/>
        <v>0</v>
      </c>
      <c r="V26">
        <f t="shared" si="17"/>
        <v>0</v>
      </c>
    </row>
    <row r="27" spans="2:22">
      <c r="B27" s="4">
        <v>37408</v>
      </c>
      <c r="C27">
        <f t="shared" si="10"/>
        <v>0</v>
      </c>
      <c r="D27">
        <v>0</v>
      </c>
      <c r="E27" s="5">
        <v>34.9</v>
      </c>
      <c r="F27">
        <f t="shared" si="5"/>
        <v>0</v>
      </c>
      <c r="G27">
        <f t="shared" si="6"/>
        <v>0</v>
      </c>
      <c r="H27">
        <f t="shared" si="7"/>
        <v>0</v>
      </c>
      <c r="I27">
        <f t="shared" si="8"/>
        <v>0</v>
      </c>
      <c r="J27">
        <f t="shared" si="9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 t="shared" si="4"/>
        <v>0</v>
      </c>
      <c r="P27">
        <f t="shared" si="11"/>
        <v>0</v>
      </c>
      <c r="Q27">
        <f t="shared" si="12"/>
        <v>0</v>
      </c>
      <c r="R27">
        <f t="shared" si="13"/>
        <v>0</v>
      </c>
      <c r="S27">
        <f t="shared" si="14"/>
        <v>0</v>
      </c>
      <c r="T27">
        <f t="shared" si="15"/>
        <v>0</v>
      </c>
      <c r="U27">
        <f t="shared" si="16"/>
        <v>0</v>
      </c>
      <c r="V27">
        <f t="shared" si="17"/>
        <v>0</v>
      </c>
    </row>
    <row r="28" spans="2:22">
      <c r="B28" s="4">
        <v>37438</v>
      </c>
      <c r="C28">
        <f t="shared" si="10"/>
        <v>0</v>
      </c>
      <c r="D28">
        <v>0</v>
      </c>
      <c r="E28" s="5">
        <v>35.5</v>
      </c>
      <c r="F28">
        <f t="shared" si="5"/>
        <v>0</v>
      </c>
      <c r="G28">
        <f t="shared" si="6"/>
        <v>0</v>
      </c>
      <c r="H28">
        <f t="shared" si="7"/>
        <v>0</v>
      </c>
      <c r="I28">
        <f t="shared" si="8"/>
        <v>0</v>
      </c>
      <c r="J28">
        <f t="shared" si="9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 t="shared" si="4"/>
        <v>0</v>
      </c>
      <c r="P28">
        <f t="shared" si="11"/>
        <v>0</v>
      </c>
      <c r="Q28">
        <f t="shared" si="12"/>
        <v>0</v>
      </c>
      <c r="R28">
        <f t="shared" si="13"/>
        <v>0</v>
      </c>
      <c r="S28">
        <f t="shared" si="14"/>
        <v>0</v>
      </c>
      <c r="T28">
        <f t="shared" si="15"/>
        <v>0</v>
      </c>
      <c r="U28">
        <f t="shared" si="16"/>
        <v>0</v>
      </c>
      <c r="V28">
        <f t="shared" si="17"/>
        <v>0</v>
      </c>
    </row>
    <row r="29" spans="2:22">
      <c r="B29" s="4">
        <v>37469</v>
      </c>
      <c r="C29">
        <f t="shared" si="10"/>
        <v>0</v>
      </c>
      <c r="D29">
        <v>0</v>
      </c>
      <c r="E29" s="5">
        <v>35.5</v>
      </c>
      <c r="F29">
        <f t="shared" si="5"/>
        <v>0</v>
      </c>
      <c r="G29">
        <f t="shared" si="6"/>
        <v>0</v>
      </c>
      <c r="H29">
        <f t="shared" si="7"/>
        <v>0</v>
      </c>
      <c r="I29">
        <f t="shared" si="8"/>
        <v>0</v>
      </c>
      <c r="J29">
        <f t="shared" si="9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 t="shared" si="4"/>
        <v>0</v>
      </c>
      <c r="P29">
        <f t="shared" si="11"/>
        <v>0</v>
      </c>
      <c r="Q29">
        <f t="shared" si="12"/>
        <v>0</v>
      </c>
      <c r="R29">
        <f t="shared" si="13"/>
        <v>0</v>
      </c>
      <c r="S29">
        <f t="shared" si="14"/>
        <v>0</v>
      </c>
      <c r="T29">
        <f t="shared" si="15"/>
        <v>0</v>
      </c>
      <c r="U29">
        <f t="shared" si="16"/>
        <v>0</v>
      </c>
      <c r="V29">
        <f t="shared" si="17"/>
        <v>0</v>
      </c>
    </row>
    <row r="30" spans="2:22">
      <c r="B30" s="4">
        <v>37500</v>
      </c>
      <c r="C30">
        <f t="shared" si="10"/>
        <v>0</v>
      </c>
      <c r="D30">
        <v>0</v>
      </c>
      <c r="E30" s="5">
        <v>35.5</v>
      </c>
      <c r="F30">
        <f t="shared" si="5"/>
        <v>0</v>
      </c>
      <c r="G30">
        <f t="shared" si="6"/>
        <v>0</v>
      </c>
      <c r="H30">
        <f t="shared" si="7"/>
        <v>0</v>
      </c>
      <c r="I30">
        <f t="shared" si="8"/>
        <v>0</v>
      </c>
      <c r="J30">
        <f t="shared" si="9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 t="shared" si="4"/>
        <v>0</v>
      </c>
      <c r="P30">
        <f t="shared" si="11"/>
        <v>0</v>
      </c>
      <c r="Q30">
        <f t="shared" si="12"/>
        <v>0</v>
      </c>
      <c r="R30">
        <f t="shared" si="13"/>
        <v>0</v>
      </c>
      <c r="S30">
        <f t="shared" si="14"/>
        <v>0</v>
      </c>
      <c r="T30">
        <f t="shared" si="15"/>
        <v>0</v>
      </c>
      <c r="U30">
        <f t="shared" si="16"/>
        <v>0</v>
      </c>
      <c r="V30">
        <f t="shared" si="17"/>
        <v>0</v>
      </c>
    </row>
    <row r="31" spans="2:22">
      <c r="B31" s="4">
        <v>37530</v>
      </c>
      <c r="C31">
        <f t="shared" si="10"/>
        <v>0</v>
      </c>
      <c r="D31">
        <v>0</v>
      </c>
      <c r="E31" s="5">
        <v>38.6</v>
      </c>
      <c r="F31">
        <f t="shared" si="5"/>
        <v>0</v>
      </c>
      <c r="G31">
        <f t="shared" si="6"/>
        <v>0</v>
      </c>
      <c r="H31">
        <f t="shared" si="7"/>
        <v>0</v>
      </c>
      <c r="I31">
        <f t="shared" si="8"/>
        <v>0</v>
      </c>
      <c r="J31">
        <f t="shared" si="9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 t="shared" si="4"/>
        <v>0</v>
      </c>
      <c r="P31">
        <f t="shared" si="11"/>
        <v>0</v>
      </c>
      <c r="Q31">
        <f t="shared" si="12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>
        <f t="shared" si="16"/>
        <v>0</v>
      </c>
      <c r="V31">
        <f t="shared" si="17"/>
        <v>0</v>
      </c>
    </row>
    <row r="32" spans="2:22">
      <c r="B32" s="4">
        <v>37561</v>
      </c>
      <c r="C32">
        <f t="shared" si="10"/>
        <v>0</v>
      </c>
      <c r="D32">
        <v>0</v>
      </c>
      <c r="E32" s="5">
        <v>38.6</v>
      </c>
      <c r="F32">
        <f t="shared" si="5"/>
        <v>0</v>
      </c>
      <c r="G32">
        <f t="shared" si="6"/>
        <v>0</v>
      </c>
      <c r="H32">
        <f t="shared" si="7"/>
        <v>0</v>
      </c>
      <c r="I32">
        <f t="shared" si="8"/>
        <v>0</v>
      </c>
      <c r="J32">
        <f t="shared" si="9"/>
        <v>0</v>
      </c>
      <c r="K32">
        <f t="shared" si="1"/>
        <v>0</v>
      </c>
      <c r="L32">
        <f t="shared" si="2"/>
        <v>0</v>
      </c>
      <c r="M32">
        <f t="shared" si="3"/>
        <v>0</v>
      </c>
      <c r="N32">
        <f t="shared" si="4"/>
        <v>0</v>
      </c>
      <c r="P32">
        <f t="shared" si="11"/>
        <v>0</v>
      </c>
      <c r="Q32">
        <f t="shared" si="12"/>
        <v>0</v>
      </c>
      <c r="R32">
        <f t="shared" si="13"/>
        <v>0</v>
      </c>
      <c r="S32">
        <f t="shared" si="14"/>
        <v>0</v>
      </c>
      <c r="T32">
        <f t="shared" si="15"/>
        <v>0</v>
      </c>
      <c r="U32">
        <f t="shared" si="16"/>
        <v>0</v>
      </c>
      <c r="V32">
        <f t="shared" si="17"/>
        <v>0</v>
      </c>
    </row>
    <row r="33" spans="2:22">
      <c r="B33" s="4">
        <v>37591</v>
      </c>
      <c r="C33">
        <f t="shared" si="10"/>
        <v>0</v>
      </c>
      <c r="D33">
        <v>0</v>
      </c>
      <c r="E33" s="5">
        <v>38.6</v>
      </c>
      <c r="F33">
        <f t="shared" si="5"/>
        <v>0</v>
      </c>
      <c r="G33">
        <f t="shared" si="6"/>
        <v>0</v>
      </c>
      <c r="H33">
        <f t="shared" si="7"/>
        <v>0</v>
      </c>
      <c r="I33">
        <f t="shared" si="8"/>
        <v>0</v>
      </c>
      <c r="J33">
        <f t="shared" si="9"/>
        <v>0</v>
      </c>
      <c r="K33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  <c r="P33">
        <f t="shared" si="11"/>
        <v>0</v>
      </c>
      <c r="Q33">
        <f t="shared" si="12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>
        <f t="shared" si="16"/>
        <v>0</v>
      </c>
      <c r="V33">
        <f t="shared" si="17"/>
        <v>0</v>
      </c>
    </row>
    <row r="34" spans="2:22">
      <c r="B34" s="4">
        <v>37622</v>
      </c>
      <c r="C34">
        <f t="shared" si="10"/>
        <v>0</v>
      </c>
      <c r="D34">
        <v>0</v>
      </c>
      <c r="E34" s="5">
        <v>40.6</v>
      </c>
      <c r="F34">
        <f t="shared" si="5"/>
        <v>0</v>
      </c>
      <c r="G34">
        <f t="shared" si="6"/>
        <v>0</v>
      </c>
      <c r="H34">
        <f t="shared" si="7"/>
        <v>0</v>
      </c>
      <c r="I34">
        <f t="shared" si="8"/>
        <v>0</v>
      </c>
      <c r="J34">
        <f t="shared" si="9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  <c r="P34">
        <f t="shared" si="11"/>
        <v>0</v>
      </c>
      <c r="Q34">
        <f t="shared" si="12"/>
        <v>0</v>
      </c>
      <c r="R34">
        <f t="shared" si="13"/>
        <v>0</v>
      </c>
      <c r="S34">
        <f t="shared" si="14"/>
        <v>0</v>
      </c>
      <c r="T34">
        <f t="shared" si="15"/>
        <v>0</v>
      </c>
      <c r="U34">
        <f t="shared" si="16"/>
        <v>0</v>
      </c>
      <c r="V34">
        <f t="shared" si="17"/>
        <v>0</v>
      </c>
    </row>
    <row r="35" spans="2:22">
      <c r="B35" s="4">
        <v>37653</v>
      </c>
      <c r="C35">
        <f t="shared" si="10"/>
        <v>0</v>
      </c>
      <c r="D35">
        <v>0</v>
      </c>
      <c r="E35" s="5">
        <v>40.6</v>
      </c>
      <c r="F35">
        <f t="shared" si="5"/>
        <v>0</v>
      </c>
      <c r="G35">
        <f t="shared" si="6"/>
        <v>0</v>
      </c>
      <c r="H35">
        <f t="shared" si="7"/>
        <v>0</v>
      </c>
      <c r="I35">
        <f t="shared" si="8"/>
        <v>0</v>
      </c>
      <c r="J35">
        <f t="shared" si="9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  <c r="P35">
        <f t="shared" si="11"/>
        <v>0</v>
      </c>
      <c r="Q35">
        <f t="shared" si="12"/>
        <v>0</v>
      </c>
      <c r="R35">
        <f t="shared" si="13"/>
        <v>0</v>
      </c>
      <c r="S35">
        <f t="shared" si="14"/>
        <v>0</v>
      </c>
      <c r="T35">
        <f t="shared" si="15"/>
        <v>0</v>
      </c>
      <c r="U35">
        <f t="shared" si="16"/>
        <v>0</v>
      </c>
      <c r="V35">
        <f t="shared" si="17"/>
        <v>0</v>
      </c>
    </row>
    <row r="36" spans="2:22">
      <c r="B36" s="4">
        <v>37681</v>
      </c>
      <c r="C36">
        <f t="shared" si="10"/>
        <v>0</v>
      </c>
      <c r="D36">
        <v>0</v>
      </c>
      <c r="E36" s="5">
        <v>40.6</v>
      </c>
      <c r="F36">
        <f t="shared" si="5"/>
        <v>0</v>
      </c>
      <c r="G36">
        <f t="shared" si="6"/>
        <v>0</v>
      </c>
      <c r="H36">
        <f t="shared" si="7"/>
        <v>0</v>
      </c>
      <c r="I36">
        <f t="shared" si="8"/>
        <v>0</v>
      </c>
      <c r="J36">
        <f t="shared" si="9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  <c r="P36">
        <f t="shared" si="11"/>
        <v>0</v>
      </c>
      <c r="Q36">
        <f t="shared" si="12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>
        <f t="shared" si="16"/>
        <v>0</v>
      </c>
      <c r="V36">
        <f t="shared" si="17"/>
        <v>0</v>
      </c>
    </row>
    <row r="37" spans="2:22">
      <c r="B37" s="4">
        <v>37712</v>
      </c>
      <c r="C37">
        <f t="shared" si="10"/>
        <v>0</v>
      </c>
      <c r="D37">
        <v>0</v>
      </c>
      <c r="E37" s="5">
        <v>39.6</v>
      </c>
      <c r="F37">
        <f t="shared" si="5"/>
        <v>0</v>
      </c>
      <c r="G37">
        <f t="shared" si="6"/>
        <v>0</v>
      </c>
      <c r="H37">
        <f t="shared" si="7"/>
        <v>0</v>
      </c>
      <c r="I37">
        <f t="shared" si="8"/>
        <v>0</v>
      </c>
      <c r="J37">
        <f t="shared" si="9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  <c r="P37">
        <f t="shared" si="11"/>
        <v>0</v>
      </c>
      <c r="Q37">
        <f t="shared" si="12"/>
        <v>0</v>
      </c>
      <c r="R37">
        <f t="shared" si="13"/>
        <v>0</v>
      </c>
      <c r="S37">
        <f t="shared" si="14"/>
        <v>0</v>
      </c>
      <c r="T37">
        <f t="shared" si="15"/>
        <v>0</v>
      </c>
      <c r="U37">
        <f t="shared" si="16"/>
        <v>0</v>
      </c>
      <c r="V37">
        <f t="shared" si="17"/>
        <v>0</v>
      </c>
    </row>
    <row r="38" spans="2:22">
      <c r="B38" s="4">
        <v>37742</v>
      </c>
      <c r="C38">
        <f t="shared" si="10"/>
        <v>0</v>
      </c>
      <c r="D38">
        <v>0</v>
      </c>
      <c r="E38" s="5">
        <v>39.6</v>
      </c>
      <c r="F38">
        <f t="shared" si="5"/>
        <v>0</v>
      </c>
      <c r="G38">
        <f t="shared" si="6"/>
        <v>0</v>
      </c>
      <c r="H38">
        <f t="shared" si="7"/>
        <v>0</v>
      </c>
      <c r="I38">
        <f t="shared" si="8"/>
        <v>0</v>
      </c>
      <c r="J38">
        <f t="shared" si="9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  <c r="P38">
        <f t="shared" si="11"/>
        <v>0</v>
      </c>
      <c r="Q38">
        <f t="shared" si="12"/>
        <v>0</v>
      </c>
      <c r="R38">
        <f t="shared" si="13"/>
        <v>0</v>
      </c>
      <c r="S38">
        <f t="shared" si="14"/>
        <v>0</v>
      </c>
      <c r="T38">
        <f t="shared" si="15"/>
        <v>0</v>
      </c>
      <c r="U38">
        <f t="shared" si="16"/>
        <v>0</v>
      </c>
      <c r="V38">
        <f t="shared" si="17"/>
        <v>0</v>
      </c>
    </row>
    <row r="39" spans="2:22">
      <c r="B39" s="4">
        <v>37773</v>
      </c>
      <c r="C39">
        <f t="shared" si="10"/>
        <v>0</v>
      </c>
      <c r="D39">
        <v>0</v>
      </c>
      <c r="E39" s="5">
        <v>39.6</v>
      </c>
      <c r="F39">
        <f t="shared" si="5"/>
        <v>0</v>
      </c>
      <c r="G39">
        <f t="shared" si="6"/>
        <v>0</v>
      </c>
      <c r="H39">
        <f t="shared" si="7"/>
        <v>0</v>
      </c>
      <c r="I39">
        <f t="shared" si="8"/>
        <v>0</v>
      </c>
      <c r="J39">
        <f t="shared" si="9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  <c r="P39">
        <f t="shared" si="11"/>
        <v>0</v>
      </c>
      <c r="Q39">
        <f t="shared" si="12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>
        <f t="shared" si="16"/>
        <v>0</v>
      </c>
      <c r="V39">
        <f t="shared" si="17"/>
        <v>0</v>
      </c>
    </row>
    <row r="40" spans="2:22">
      <c r="B40" s="4">
        <v>37803</v>
      </c>
      <c r="C40">
        <f t="shared" si="10"/>
        <v>0</v>
      </c>
      <c r="D40">
        <v>0</v>
      </c>
      <c r="E40" s="5">
        <v>41.8</v>
      </c>
      <c r="F40">
        <f t="shared" si="5"/>
        <v>0</v>
      </c>
      <c r="G40">
        <f t="shared" si="6"/>
        <v>0</v>
      </c>
      <c r="H40">
        <f t="shared" si="7"/>
        <v>0</v>
      </c>
      <c r="I40">
        <f t="shared" si="8"/>
        <v>0</v>
      </c>
      <c r="J40">
        <f t="shared" si="9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  <c r="P40">
        <f t="shared" si="11"/>
        <v>0</v>
      </c>
      <c r="Q40">
        <f t="shared" si="12"/>
        <v>0</v>
      </c>
      <c r="R40">
        <f t="shared" si="13"/>
        <v>0</v>
      </c>
      <c r="S40">
        <f t="shared" si="14"/>
        <v>0</v>
      </c>
      <c r="T40">
        <f t="shared" si="15"/>
        <v>0</v>
      </c>
      <c r="U40">
        <f t="shared" si="16"/>
        <v>0</v>
      </c>
      <c r="V40">
        <f t="shared" si="17"/>
        <v>0</v>
      </c>
    </row>
    <row r="41" spans="2:22">
      <c r="B41" s="4">
        <v>37834</v>
      </c>
      <c r="C41">
        <f t="shared" si="10"/>
        <v>0</v>
      </c>
      <c r="D41">
        <v>0</v>
      </c>
      <c r="E41" s="5">
        <v>41.8</v>
      </c>
      <c r="F41">
        <f t="shared" si="5"/>
        <v>0</v>
      </c>
      <c r="G41">
        <f t="shared" si="6"/>
        <v>0</v>
      </c>
      <c r="H41">
        <f t="shared" si="7"/>
        <v>0</v>
      </c>
      <c r="I41">
        <f t="shared" si="8"/>
        <v>0</v>
      </c>
      <c r="J41">
        <f t="shared" si="9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  <c r="P41">
        <f t="shared" si="11"/>
        <v>0</v>
      </c>
      <c r="Q41">
        <f t="shared" si="12"/>
        <v>0</v>
      </c>
      <c r="R41">
        <f t="shared" si="13"/>
        <v>0</v>
      </c>
      <c r="S41">
        <f t="shared" si="14"/>
        <v>0</v>
      </c>
      <c r="T41">
        <f t="shared" si="15"/>
        <v>0</v>
      </c>
      <c r="U41">
        <f t="shared" si="16"/>
        <v>0</v>
      </c>
      <c r="V41">
        <f t="shared" si="17"/>
        <v>0</v>
      </c>
    </row>
    <row r="42" spans="2:22">
      <c r="B42" s="4">
        <v>37865</v>
      </c>
      <c r="C42">
        <f t="shared" si="10"/>
        <v>0</v>
      </c>
      <c r="D42">
        <v>0</v>
      </c>
      <c r="E42" s="5">
        <v>41.8</v>
      </c>
      <c r="F42">
        <f t="shared" si="5"/>
        <v>0</v>
      </c>
      <c r="G42">
        <f t="shared" si="6"/>
        <v>0</v>
      </c>
      <c r="H42">
        <f t="shared" si="7"/>
        <v>0</v>
      </c>
      <c r="I42">
        <f t="shared" si="8"/>
        <v>0</v>
      </c>
      <c r="J42">
        <f t="shared" si="9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  <c r="P42">
        <f t="shared" si="11"/>
        <v>0</v>
      </c>
      <c r="Q42">
        <f t="shared" si="12"/>
        <v>0</v>
      </c>
      <c r="R42">
        <f t="shared" si="13"/>
        <v>0</v>
      </c>
      <c r="S42">
        <f t="shared" si="14"/>
        <v>0</v>
      </c>
      <c r="T42">
        <f t="shared" si="15"/>
        <v>0</v>
      </c>
      <c r="U42">
        <f t="shared" si="16"/>
        <v>0</v>
      </c>
      <c r="V42">
        <f t="shared" si="17"/>
        <v>0</v>
      </c>
    </row>
    <row r="43" spans="2:22">
      <c r="B43" s="4">
        <v>37895</v>
      </c>
      <c r="C43">
        <f t="shared" si="10"/>
        <v>9850</v>
      </c>
      <c r="D43">
        <v>0</v>
      </c>
      <c r="E43" s="5">
        <v>44</v>
      </c>
      <c r="F43">
        <f t="shared" si="5"/>
        <v>4334</v>
      </c>
      <c r="G43">
        <f t="shared" si="6"/>
        <v>14184</v>
      </c>
      <c r="H43">
        <f t="shared" si="7"/>
        <v>1702.08</v>
      </c>
      <c r="I43">
        <f t="shared" si="8"/>
        <v>1161.08</v>
      </c>
      <c r="J43">
        <f t="shared" si="9"/>
        <v>541</v>
      </c>
      <c r="K43">
        <f t="shared" si="1"/>
        <v>1543.8211999999999</v>
      </c>
      <c r="L43">
        <f t="shared" si="2"/>
        <v>520.55280000000005</v>
      </c>
      <c r="M43">
        <f t="shared" si="3"/>
        <v>1181.5272</v>
      </c>
      <c r="N43">
        <f t="shared" si="4"/>
        <v>158.25879999999998</v>
      </c>
      <c r="P43">
        <f t="shared" si="11"/>
        <v>0</v>
      </c>
      <c r="Q43">
        <f t="shared" si="12"/>
        <v>0</v>
      </c>
      <c r="R43">
        <f t="shared" si="13"/>
        <v>0</v>
      </c>
      <c r="S43">
        <f t="shared" si="14"/>
        <v>0</v>
      </c>
      <c r="T43">
        <f t="shared" si="15"/>
        <v>0</v>
      </c>
      <c r="U43">
        <f t="shared" si="16"/>
        <v>0</v>
      </c>
      <c r="V43">
        <f t="shared" si="17"/>
        <v>0</v>
      </c>
    </row>
    <row r="44" spans="2:22">
      <c r="B44" s="4">
        <v>37926</v>
      </c>
      <c r="C44">
        <f t="shared" si="10"/>
        <v>9850</v>
      </c>
      <c r="D44">
        <v>0</v>
      </c>
      <c r="E44" s="5">
        <v>44</v>
      </c>
      <c r="F44">
        <f t="shared" si="5"/>
        <v>4334</v>
      </c>
      <c r="G44">
        <f t="shared" si="6"/>
        <v>14184</v>
      </c>
      <c r="H44">
        <f t="shared" si="7"/>
        <v>1702.08</v>
      </c>
      <c r="I44">
        <f t="shared" si="8"/>
        <v>1161.08</v>
      </c>
      <c r="J44">
        <f t="shared" si="9"/>
        <v>541</v>
      </c>
      <c r="K44">
        <f t="shared" si="1"/>
        <v>1543.8211999999999</v>
      </c>
      <c r="L44">
        <f t="shared" si="2"/>
        <v>520.55280000000005</v>
      </c>
      <c r="M44">
        <f t="shared" si="3"/>
        <v>1181.5272</v>
      </c>
      <c r="N44">
        <f t="shared" si="4"/>
        <v>158.25879999999998</v>
      </c>
      <c r="P44">
        <f t="shared" si="11"/>
        <v>1702.08</v>
      </c>
      <c r="Q44">
        <f t="shared" si="12"/>
        <v>1161.08</v>
      </c>
      <c r="R44">
        <f t="shared" si="13"/>
        <v>541</v>
      </c>
      <c r="S44">
        <f t="shared" si="14"/>
        <v>1543.8211999999999</v>
      </c>
      <c r="T44">
        <f t="shared" si="15"/>
        <v>520.55280000000005</v>
      </c>
      <c r="U44">
        <f t="shared" si="16"/>
        <v>1181.5272</v>
      </c>
      <c r="V44">
        <f t="shared" si="17"/>
        <v>158.25879999999998</v>
      </c>
    </row>
    <row r="45" spans="2:22">
      <c r="B45" s="4">
        <v>37956</v>
      </c>
      <c r="C45">
        <f t="shared" si="10"/>
        <v>9850</v>
      </c>
      <c r="D45">
        <v>0</v>
      </c>
      <c r="E45" s="5">
        <v>44</v>
      </c>
      <c r="F45">
        <f t="shared" si="5"/>
        <v>4334</v>
      </c>
      <c r="G45">
        <f t="shared" si="6"/>
        <v>14184</v>
      </c>
      <c r="H45">
        <f t="shared" si="7"/>
        <v>1702.08</v>
      </c>
      <c r="I45">
        <f t="shared" si="8"/>
        <v>1161.08</v>
      </c>
      <c r="J45">
        <f t="shared" si="9"/>
        <v>541</v>
      </c>
      <c r="K45">
        <f t="shared" si="1"/>
        <v>1543.8211999999999</v>
      </c>
      <c r="L45">
        <f t="shared" si="2"/>
        <v>520.55280000000005</v>
      </c>
      <c r="M45">
        <f t="shared" si="3"/>
        <v>1181.5272</v>
      </c>
      <c r="N45">
        <f t="shared" si="4"/>
        <v>158.25879999999998</v>
      </c>
      <c r="P45">
        <f t="shared" si="11"/>
        <v>3404.16</v>
      </c>
      <c r="Q45">
        <f t="shared" si="12"/>
        <v>2322.16</v>
      </c>
      <c r="R45">
        <f t="shared" si="13"/>
        <v>1082</v>
      </c>
      <c r="S45">
        <f t="shared" si="14"/>
        <v>3087.6423999999997</v>
      </c>
      <c r="T45">
        <f t="shared" si="15"/>
        <v>1041.1056000000001</v>
      </c>
      <c r="U45">
        <f t="shared" si="16"/>
        <v>2363.0544</v>
      </c>
      <c r="V45">
        <f t="shared" si="17"/>
        <v>316.51759999999996</v>
      </c>
    </row>
    <row r="46" spans="2:22">
      <c r="B46" s="4">
        <v>37987</v>
      </c>
      <c r="C46">
        <f t="shared" si="10"/>
        <v>9850</v>
      </c>
      <c r="D46">
        <v>0</v>
      </c>
      <c r="E46" s="5">
        <v>44.9</v>
      </c>
      <c r="F46">
        <f t="shared" si="5"/>
        <v>4422.6499999999996</v>
      </c>
      <c r="G46">
        <f t="shared" si="6"/>
        <v>14272.65</v>
      </c>
      <c r="H46">
        <f t="shared" si="7"/>
        <v>1712.7179999999998</v>
      </c>
      <c r="I46">
        <f t="shared" si="8"/>
        <v>1171.7179999999998</v>
      </c>
      <c r="J46">
        <f t="shared" si="9"/>
        <v>541</v>
      </c>
      <c r="K46">
        <f t="shared" si="1"/>
        <v>1553.4308599999999</v>
      </c>
      <c r="L46">
        <f t="shared" si="2"/>
        <v>523.80625500000008</v>
      </c>
      <c r="M46">
        <f t="shared" si="3"/>
        <v>1188.9117449999999</v>
      </c>
      <c r="N46">
        <f t="shared" si="4"/>
        <v>159.28713999999999</v>
      </c>
      <c r="P46">
        <f t="shared" si="11"/>
        <v>5106.24</v>
      </c>
      <c r="Q46">
        <f t="shared" si="12"/>
        <v>3483.24</v>
      </c>
      <c r="R46">
        <f t="shared" si="13"/>
        <v>1623</v>
      </c>
      <c r="S46">
        <f t="shared" si="14"/>
        <v>4631.4635999999991</v>
      </c>
      <c r="T46">
        <f t="shared" si="15"/>
        <v>1561.6584000000003</v>
      </c>
      <c r="U46">
        <f t="shared" si="16"/>
        <v>3544.5816</v>
      </c>
      <c r="V46">
        <f t="shared" si="17"/>
        <v>474.77639999999997</v>
      </c>
    </row>
    <row r="47" spans="2:22">
      <c r="B47" s="4">
        <v>38018</v>
      </c>
      <c r="C47">
        <f t="shared" si="10"/>
        <v>9850</v>
      </c>
      <c r="D47">
        <v>0</v>
      </c>
      <c r="E47" s="5">
        <v>44.9</v>
      </c>
      <c r="F47">
        <f t="shared" si="5"/>
        <v>4422.6499999999996</v>
      </c>
      <c r="G47">
        <f t="shared" si="6"/>
        <v>14272.65</v>
      </c>
      <c r="H47">
        <f t="shared" si="7"/>
        <v>1712.7179999999998</v>
      </c>
      <c r="I47">
        <f t="shared" si="8"/>
        <v>1171.7179999999998</v>
      </c>
      <c r="J47">
        <f t="shared" si="9"/>
        <v>541</v>
      </c>
      <c r="K47">
        <f t="shared" si="1"/>
        <v>1553.4308599999999</v>
      </c>
      <c r="L47">
        <f t="shared" si="2"/>
        <v>523.80625500000008</v>
      </c>
      <c r="M47">
        <f t="shared" si="3"/>
        <v>1188.9117449999999</v>
      </c>
      <c r="N47">
        <f t="shared" si="4"/>
        <v>159.28713999999999</v>
      </c>
      <c r="P47">
        <f t="shared" si="11"/>
        <v>6818.9579999999996</v>
      </c>
      <c r="Q47">
        <f t="shared" si="12"/>
        <v>4654.9579999999996</v>
      </c>
      <c r="R47">
        <f t="shared" si="13"/>
        <v>2164</v>
      </c>
      <c r="S47">
        <f t="shared" si="14"/>
        <v>6184.8944599999995</v>
      </c>
      <c r="T47">
        <f t="shared" si="15"/>
        <v>2085.4646550000002</v>
      </c>
      <c r="U47">
        <f t="shared" si="16"/>
        <v>4733.4933449999999</v>
      </c>
      <c r="V47">
        <f t="shared" si="17"/>
        <v>634.06353999999999</v>
      </c>
    </row>
    <row r="48" spans="2:22">
      <c r="B48" s="4">
        <v>38047</v>
      </c>
      <c r="C48">
        <f t="shared" si="10"/>
        <v>9850</v>
      </c>
      <c r="D48">
        <v>0</v>
      </c>
      <c r="E48" s="5">
        <v>44.9</v>
      </c>
      <c r="F48">
        <f t="shared" si="5"/>
        <v>4422.6499999999996</v>
      </c>
      <c r="G48">
        <f t="shared" si="6"/>
        <v>14272.65</v>
      </c>
      <c r="H48">
        <f t="shared" si="7"/>
        <v>1712.7179999999998</v>
      </c>
      <c r="I48">
        <f t="shared" si="8"/>
        <v>1171.7179999999998</v>
      </c>
      <c r="J48">
        <f t="shared" si="9"/>
        <v>541</v>
      </c>
      <c r="K48">
        <f t="shared" si="1"/>
        <v>1553.4308599999999</v>
      </c>
      <c r="L48">
        <f t="shared" si="2"/>
        <v>523.80625500000008</v>
      </c>
      <c r="M48">
        <f t="shared" si="3"/>
        <v>1188.9117449999999</v>
      </c>
      <c r="N48">
        <f t="shared" si="4"/>
        <v>159.28713999999999</v>
      </c>
      <c r="P48">
        <f t="shared" si="11"/>
        <v>8531.6759999999995</v>
      </c>
      <c r="Q48">
        <f t="shared" si="12"/>
        <v>5826.6759999999995</v>
      </c>
      <c r="R48">
        <f t="shared" si="13"/>
        <v>2705</v>
      </c>
      <c r="S48">
        <f t="shared" si="14"/>
        <v>7738.3253199999999</v>
      </c>
      <c r="T48">
        <f t="shared" si="15"/>
        <v>2609.2709100000002</v>
      </c>
      <c r="U48">
        <f t="shared" si="16"/>
        <v>5922.4050900000002</v>
      </c>
      <c r="V48">
        <f t="shared" si="17"/>
        <v>793.35068000000001</v>
      </c>
    </row>
    <row r="49" spans="2:22">
      <c r="B49" s="4">
        <v>38078</v>
      </c>
      <c r="C49">
        <f t="shared" si="10"/>
        <v>9850</v>
      </c>
      <c r="D49">
        <v>0</v>
      </c>
      <c r="E49" s="5">
        <v>45.3</v>
      </c>
      <c r="F49">
        <f t="shared" si="5"/>
        <v>4462.05</v>
      </c>
      <c r="G49">
        <f t="shared" si="6"/>
        <v>14312.05</v>
      </c>
      <c r="H49">
        <f t="shared" si="7"/>
        <v>1717.4459999999999</v>
      </c>
      <c r="I49">
        <f t="shared" si="8"/>
        <v>1176.4459999999999</v>
      </c>
      <c r="J49">
        <f t="shared" si="9"/>
        <v>541</v>
      </c>
      <c r="K49">
        <f t="shared" si="1"/>
        <v>1557.70182</v>
      </c>
      <c r="L49">
        <f t="shared" si="2"/>
        <v>525.25223500000004</v>
      </c>
      <c r="M49">
        <f t="shared" si="3"/>
        <v>1192.193765</v>
      </c>
      <c r="N49">
        <f t="shared" si="4"/>
        <v>159.74417999999997</v>
      </c>
      <c r="P49">
        <f t="shared" si="11"/>
        <v>10244.394</v>
      </c>
      <c r="Q49">
        <f t="shared" si="12"/>
        <v>6998.3939999999993</v>
      </c>
      <c r="R49">
        <f t="shared" si="13"/>
        <v>3246</v>
      </c>
      <c r="S49">
        <f t="shared" si="14"/>
        <v>9291.7561800000003</v>
      </c>
      <c r="T49">
        <f t="shared" si="15"/>
        <v>3133.0771650000002</v>
      </c>
      <c r="U49">
        <f t="shared" si="16"/>
        <v>7111.3168349999996</v>
      </c>
      <c r="V49">
        <f t="shared" si="17"/>
        <v>952.63782000000003</v>
      </c>
    </row>
    <row r="50" spans="2:22">
      <c r="B50" s="4">
        <v>38108</v>
      </c>
      <c r="C50">
        <f t="shared" si="10"/>
        <v>9850</v>
      </c>
      <c r="D50">
        <v>0</v>
      </c>
      <c r="E50" s="5">
        <v>45.3</v>
      </c>
      <c r="F50">
        <f t="shared" si="5"/>
        <v>4462.05</v>
      </c>
      <c r="G50">
        <f t="shared" si="6"/>
        <v>14312.05</v>
      </c>
      <c r="H50">
        <f t="shared" si="7"/>
        <v>1717.4459999999999</v>
      </c>
      <c r="I50">
        <f t="shared" si="8"/>
        <v>1176.4459999999999</v>
      </c>
      <c r="J50">
        <f t="shared" si="9"/>
        <v>541</v>
      </c>
      <c r="K50">
        <f t="shared" si="1"/>
        <v>1557.70182</v>
      </c>
      <c r="L50">
        <f t="shared" si="2"/>
        <v>525.25223500000004</v>
      </c>
      <c r="M50">
        <f t="shared" si="3"/>
        <v>1192.193765</v>
      </c>
      <c r="N50">
        <f t="shared" si="4"/>
        <v>159.74417999999997</v>
      </c>
      <c r="P50">
        <f t="shared" si="11"/>
        <v>11961.84</v>
      </c>
      <c r="Q50">
        <f t="shared" si="12"/>
        <v>8174.8399999999992</v>
      </c>
      <c r="R50">
        <f t="shared" si="13"/>
        <v>3787</v>
      </c>
      <c r="S50">
        <f t="shared" si="14"/>
        <v>10849.458000000001</v>
      </c>
      <c r="T50">
        <f t="shared" si="15"/>
        <v>3658.3294000000001</v>
      </c>
      <c r="U50">
        <f t="shared" si="16"/>
        <v>8303.5105999999996</v>
      </c>
      <c r="V50">
        <f t="shared" si="17"/>
        <v>1112.3820000000001</v>
      </c>
    </row>
    <row r="51" spans="2:22">
      <c r="B51" s="4">
        <v>38139</v>
      </c>
      <c r="C51">
        <f t="shared" si="10"/>
        <v>10100</v>
      </c>
      <c r="D51">
        <v>0</v>
      </c>
      <c r="E51" s="5">
        <v>45.3</v>
      </c>
      <c r="F51">
        <f t="shared" si="5"/>
        <v>4575.3</v>
      </c>
      <c r="G51">
        <f t="shared" si="6"/>
        <v>14675.3</v>
      </c>
      <c r="H51">
        <f t="shared" si="7"/>
        <v>1761.0359999999998</v>
      </c>
      <c r="I51">
        <f t="shared" si="8"/>
        <v>1220.0359999999998</v>
      </c>
      <c r="J51">
        <f t="shared" si="9"/>
        <v>541</v>
      </c>
      <c r="K51">
        <f t="shared" si="1"/>
        <v>1597.0781199999999</v>
      </c>
      <c r="L51">
        <f t="shared" si="2"/>
        <v>538.58351000000005</v>
      </c>
      <c r="M51">
        <f t="shared" si="3"/>
        <v>1222.4524899999999</v>
      </c>
      <c r="N51">
        <f t="shared" si="4"/>
        <v>163.95787999999999</v>
      </c>
      <c r="P51">
        <f t="shared" si="11"/>
        <v>13679.286</v>
      </c>
      <c r="Q51">
        <f t="shared" si="12"/>
        <v>9351.2860000000001</v>
      </c>
      <c r="R51">
        <f t="shared" si="13"/>
        <v>4328</v>
      </c>
      <c r="S51">
        <f t="shared" si="14"/>
        <v>12407.159820000001</v>
      </c>
      <c r="T51">
        <f t="shared" si="15"/>
        <v>4183.5816350000005</v>
      </c>
      <c r="U51">
        <f t="shared" si="16"/>
        <v>9495.7043649999996</v>
      </c>
      <c r="V51">
        <f t="shared" si="17"/>
        <v>1272.12618</v>
      </c>
    </row>
    <row r="52" spans="2:22">
      <c r="B52" s="4">
        <v>38169</v>
      </c>
      <c r="C52">
        <f t="shared" si="10"/>
        <v>10100</v>
      </c>
      <c r="D52">
        <v>0</v>
      </c>
      <c r="E52" s="5">
        <v>45.8</v>
      </c>
      <c r="F52">
        <f t="shared" si="5"/>
        <v>4625.8</v>
      </c>
      <c r="G52">
        <f t="shared" si="6"/>
        <v>14725.8</v>
      </c>
      <c r="H52">
        <f t="shared" si="7"/>
        <v>1767.0959999999998</v>
      </c>
      <c r="I52">
        <f t="shared" si="8"/>
        <v>1226.0959999999998</v>
      </c>
      <c r="J52">
        <f t="shared" si="9"/>
        <v>541</v>
      </c>
      <c r="K52">
        <f t="shared" si="1"/>
        <v>1602.5523199999998</v>
      </c>
      <c r="L52">
        <f t="shared" si="2"/>
        <v>540.43686000000002</v>
      </c>
      <c r="M52">
        <f t="shared" si="3"/>
        <v>1226.65914</v>
      </c>
      <c r="N52">
        <f t="shared" si="4"/>
        <v>164.54367999999997</v>
      </c>
      <c r="P52">
        <f t="shared" si="11"/>
        <v>15440.322</v>
      </c>
      <c r="Q52">
        <f t="shared" si="12"/>
        <v>10571.322</v>
      </c>
      <c r="R52">
        <f t="shared" si="13"/>
        <v>4869</v>
      </c>
      <c r="S52">
        <f t="shared" si="14"/>
        <v>14004.237940000001</v>
      </c>
      <c r="T52">
        <f t="shared" si="15"/>
        <v>4722.1651450000008</v>
      </c>
      <c r="U52">
        <f t="shared" si="16"/>
        <v>10718.156854999999</v>
      </c>
      <c r="V52">
        <f t="shared" si="17"/>
        <v>1436.0840599999999</v>
      </c>
    </row>
    <row r="53" spans="2:22">
      <c r="B53" s="4">
        <v>38200</v>
      </c>
      <c r="C53">
        <f t="shared" si="10"/>
        <v>10100</v>
      </c>
      <c r="D53">
        <v>0</v>
      </c>
      <c r="E53" s="5">
        <v>45.8</v>
      </c>
      <c r="F53">
        <f t="shared" si="5"/>
        <v>4625.8</v>
      </c>
      <c r="G53">
        <f t="shared" si="6"/>
        <v>14725.8</v>
      </c>
      <c r="H53">
        <f t="shared" si="7"/>
        <v>1767.0959999999998</v>
      </c>
      <c r="I53">
        <f t="shared" si="8"/>
        <v>1226.0959999999998</v>
      </c>
      <c r="J53">
        <f t="shared" si="9"/>
        <v>541</v>
      </c>
      <c r="K53">
        <f t="shared" si="1"/>
        <v>1602.5523199999998</v>
      </c>
      <c r="L53">
        <f t="shared" si="2"/>
        <v>540.43686000000002</v>
      </c>
      <c r="M53">
        <f t="shared" si="3"/>
        <v>1226.65914</v>
      </c>
      <c r="N53">
        <f t="shared" si="4"/>
        <v>164.54367999999997</v>
      </c>
      <c r="P53">
        <f t="shared" si="11"/>
        <v>17207.418000000001</v>
      </c>
      <c r="Q53">
        <f t="shared" si="12"/>
        <v>11797.418</v>
      </c>
      <c r="R53">
        <f t="shared" si="13"/>
        <v>5410</v>
      </c>
      <c r="S53">
        <f t="shared" si="14"/>
        <v>15606.790260000002</v>
      </c>
      <c r="T53">
        <f t="shared" si="15"/>
        <v>5262.6020050000006</v>
      </c>
      <c r="U53">
        <f t="shared" si="16"/>
        <v>11944.815994999999</v>
      </c>
      <c r="V53">
        <f t="shared" si="17"/>
        <v>1600.6277399999999</v>
      </c>
    </row>
    <row r="54" spans="2:22">
      <c r="B54" s="4">
        <v>38231</v>
      </c>
      <c r="C54">
        <f t="shared" si="10"/>
        <v>10100</v>
      </c>
      <c r="D54">
        <v>0</v>
      </c>
      <c r="E54" s="5">
        <v>45.8</v>
      </c>
      <c r="F54">
        <f t="shared" si="5"/>
        <v>4625.8</v>
      </c>
      <c r="G54">
        <f t="shared" si="6"/>
        <v>14725.8</v>
      </c>
      <c r="H54">
        <f t="shared" si="7"/>
        <v>1767.0959999999998</v>
      </c>
      <c r="I54">
        <f t="shared" si="8"/>
        <v>1226.0959999999998</v>
      </c>
      <c r="J54">
        <f t="shared" si="9"/>
        <v>541</v>
      </c>
      <c r="K54">
        <f t="shared" si="1"/>
        <v>1602.5523199999998</v>
      </c>
      <c r="L54">
        <f t="shared" si="2"/>
        <v>540.43686000000002</v>
      </c>
      <c r="M54">
        <f t="shared" si="3"/>
        <v>1226.65914</v>
      </c>
      <c r="N54">
        <f t="shared" si="4"/>
        <v>164.54367999999997</v>
      </c>
      <c r="P54">
        <f t="shared" si="11"/>
        <v>18974.514000000003</v>
      </c>
      <c r="Q54">
        <f t="shared" si="12"/>
        <v>13023.513999999999</v>
      </c>
      <c r="R54">
        <f t="shared" si="13"/>
        <v>5951</v>
      </c>
      <c r="S54">
        <f t="shared" si="14"/>
        <v>17209.34258</v>
      </c>
      <c r="T54">
        <f t="shared" si="15"/>
        <v>5803.0388650000004</v>
      </c>
      <c r="U54">
        <f t="shared" si="16"/>
        <v>13171.475134999999</v>
      </c>
      <c r="V54">
        <f t="shared" si="17"/>
        <v>1765.1714199999999</v>
      </c>
    </row>
    <row r="55" spans="2:22">
      <c r="B55" s="4">
        <v>38261</v>
      </c>
      <c r="C55">
        <f t="shared" si="10"/>
        <v>10100</v>
      </c>
      <c r="D55">
        <v>0</v>
      </c>
      <c r="E55" s="5">
        <v>49.2</v>
      </c>
      <c r="F55">
        <f t="shared" si="5"/>
        <v>4969.2</v>
      </c>
      <c r="G55">
        <f t="shared" si="6"/>
        <v>15069.2</v>
      </c>
      <c r="H55">
        <f t="shared" si="7"/>
        <v>1808.3040000000001</v>
      </c>
      <c r="I55">
        <f t="shared" si="8"/>
        <v>1267.3040000000001</v>
      </c>
      <c r="J55">
        <f t="shared" si="9"/>
        <v>541</v>
      </c>
      <c r="K55">
        <f t="shared" si="1"/>
        <v>1639.7768800000001</v>
      </c>
      <c r="L55">
        <f t="shared" si="2"/>
        <v>553.03964000000008</v>
      </c>
      <c r="M55">
        <f t="shared" si="3"/>
        <v>1255.2643600000001</v>
      </c>
      <c r="N55">
        <f t="shared" si="4"/>
        <v>168.52712</v>
      </c>
      <c r="P55">
        <f t="shared" si="11"/>
        <v>20741.610000000004</v>
      </c>
      <c r="Q55">
        <f t="shared" si="12"/>
        <v>14249.609999999999</v>
      </c>
      <c r="R55">
        <f t="shared" si="13"/>
        <v>6492</v>
      </c>
      <c r="S55">
        <f t="shared" si="14"/>
        <v>18811.894899999999</v>
      </c>
      <c r="T55">
        <f t="shared" si="15"/>
        <v>6343.4757250000002</v>
      </c>
      <c r="U55">
        <f t="shared" si="16"/>
        <v>14398.134274999999</v>
      </c>
      <c r="V55">
        <f t="shared" si="17"/>
        <v>1929.7150999999999</v>
      </c>
    </row>
    <row r="56" spans="2:22">
      <c r="B56" s="4">
        <v>38292</v>
      </c>
      <c r="C56">
        <f t="shared" si="10"/>
        <v>10100</v>
      </c>
      <c r="D56">
        <v>0</v>
      </c>
      <c r="E56" s="5">
        <v>49.2</v>
      </c>
      <c r="F56">
        <f t="shared" si="5"/>
        <v>4969.2</v>
      </c>
      <c r="G56">
        <f t="shared" si="6"/>
        <v>15069.2</v>
      </c>
      <c r="H56">
        <f t="shared" si="7"/>
        <v>1808.3040000000001</v>
      </c>
      <c r="I56">
        <f t="shared" si="8"/>
        <v>1267.3040000000001</v>
      </c>
      <c r="J56">
        <f t="shared" si="9"/>
        <v>541</v>
      </c>
      <c r="K56">
        <f t="shared" si="1"/>
        <v>1639.7768800000001</v>
      </c>
      <c r="L56">
        <f t="shared" si="2"/>
        <v>553.03964000000008</v>
      </c>
      <c r="M56">
        <f t="shared" si="3"/>
        <v>1255.2643600000001</v>
      </c>
      <c r="N56">
        <f t="shared" si="4"/>
        <v>168.52712</v>
      </c>
      <c r="P56">
        <f t="shared" si="11"/>
        <v>22549.914000000004</v>
      </c>
      <c r="Q56">
        <f t="shared" si="12"/>
        <v>15516.913999999999</v>
      </c>
      <c r="R56">
        <f t="shared" si="13"/>
        <v>7033</v>
      </c>
      <c r="S56">
        <f t="shared" si="14"/>
        <v>20451.671780000001</v>
      </c>
      <c r="T56">
        <f t="shared" si="15"/>
        <v>6896.5153650000002</v>
      </c>
      <c r="U56">
        <f t="shared" si="16"/>
        <v>15653.398634999998</v>
      </c>
      <c r="V56">
        <f t="shared" si="17"/>
        <v>2098.2422200000001</v>
      </c>
    </row>
    <row r="57" spans="2:22">
      <c r="B57" s="4">
        <v>38322</v>
      </c>
      <c r="C57">
        <f t="shared" si="10"/>
        <v>10100</v>
      </c>
      <c r="D57">
        <v>0</v>
      </c>
      <c r="E57" s="5">
        <v>49.2</v>
      </c>
      <c r="F57">
        <f t="shared" si="5"/>
        <v>4969.2</v>
      </c>
      <c r="G57">
        <f t="shared" si="6"/>
        <v>15069.2</v>
      </c>
      <c r="H57">
        <f t="shared" si="7"/>
        <v>1808.3040000000001</v>
      </c>
      <c r="I57">
        <f t="shared" si="8"/>
        <v>1267.3040000000001</v>
      </c>
      <c r="J57">
        <f t="shared" si="9"/>
        <v>541</v>
      </c>
      <c r="K57">
        <f t="shared" si="1"/>
        <v>1639.7768800000001</v>
      </c>
      <c r="L57">
        <f t="shared" si="2"/>
        <v>553.03964000000008</v>
      </c>
      <c r="M57">
        <f t="shared" si="3"/>
        <v>1255.2643600000001</v>
      </c>
      <c r="N57">
        <f t="shared" si="4"/>
        <v>168.52712</v>
      </c>
      <c r="P57">
        <f t="shared" si="11"/>
        <v>24358.218000000004</v>
      </c>
      <c r="Q57">
        <f t="shared" si="12"/>
        <v>16784.218000000001</v>
      </c>
      <c r="R57">
        <f t="shared" si="13"/>
        <v>7574</v>
      </c>
      <c r="S57">
        <f t="shared" si="14"/>
        <v>22091.448660000002</v>
      </c>
      <c r="T57">
        <f t="shared" si="15"/>
        <v>7449.5550050000002</v>
      </c>
      <c r="U57">
        <f t="shared" si="16"/>
        <v>16908.662994999999</v>
      </c>
      <c r="V57">
        <f t="shared" si="17"/>
        <v>2266.7693400000003</v>
      </c>
    </row>
    <row r="58" spans="2:22">
      <c r="B58" s="4">
        <v>38353</v>
      </c>
      <c r="C58">
        <f t="shared" si="10"/>
        <v>10100</v>
      </c>
      <c r="D58">
        <v>0</v>
      </c>
      <c r="E58" s="5">
        <v>51.4</v>
      </c>
      <c r="F58">
        <f t="shared" si="5"/>
        <v>5191.3999999999996</v>
      </c>
      <c r="G58">
        <f t="shared" si="6"/>
        <v>15291.4</v>
      </c>
      <c r="H58">
        <f t="shared" si="7"/>
        <v>1834.9679999999998</v>
      </c>
      <c r="I58">
        <f t="shared" si="8"/>
        <v>1293.9679999999998</v>
      </c>
      <c r="J58">
        <f t="shared" si="9"/>
        <v>541</v>
      </c>
      <c r="K58">
        <f t="shared" si="1"/>
        <v>1663.8633599999998</v>
      </c>
      <c r="L58">
        <f t="shared" si="2"/>
        <v>561.19438000000002</v>
      </c>
      <c r="M58">
        <f t="shared" si="3"/>
        <v>1273.7736199999999</v>
      </c>
      <c r="N58">
        <f t="shared" si="4"/>
        <v>171.10463999999999</v>
      </c>
      <c r="P58">
        <f t="shared" si="11"/>
        <v>26166.522000000004</v>
      </c>
      <c r="Q58">
        <f t="shared" si="12"/>
        <v>18051.522000000001</v>
      </c>
      <c r="R58">
        <f t="shared" si="13"/>
        <v>8115</v>
      </c>
      <c r="S58">
        <f t="shared" si="14"/>
        <v>23731.225540000003</v>
      </c>
      <c r="T58">
        <f t="shared" si="15"/>
        <v>8002.5946450000001</v>
      </c>
      <c r="U58">
        <f t="shared" si="16"/>
        <v>18163.927355</v>
      </c>
      <c r="V58">
        <f t="shared" si="17"/>
        <v>2435.2964600000005</v>
      </c>
    </row>
    <row r="59" spans="2:22">
      <c r="B59" s="4">
        <v>38384</v>
      </c>
      <c r="C59">
        <f t="shared" si="10"/>
        <v>10100</v>
      </c>
      <c r="D59">
        <v>0</v>
      </c>
      <c r="E59" s="5">
        <v>51.4</v>
      </c>
      <c r="F59">
        <f t="shared" si="5"/>
        <v>5191.3999999999996</v>
      </c>
      <c r="G59">
        <f t="shared" si="6"/>
        <v>15291.4</v>
      </c>
      <c r="H59">
        <f t="shared" si="7"/>
        <v>1834.9679999999998</v>
      </c>
      <c r="I59">
        <f t="shared" si="8"/>
        <v>1293.9679999999998</v>
      </c>
      <c r="J59">
        <f t="shared" si="9"/>
        <v>541</v>
      </c>
      <c r="K59">
        <f t="shared" si="1"/>
        <v>1663.8633599999998</v>
      </c>
      <c r="L59">
        <f t="shared" si="2"/>
        <v>561.19438000000002</v>
      </c>
      <c r="M59">
        <f t="shared" si="3"/>
        <v>1273.7736199999999</v>
      </c>
      <c r="N59">
        <f t="shared" si="4"/>
        <v>171.10463999999999</v>
      </c>
      <c r="P59">
        <f t="shared" si="11"/>
        <v>28001.490000000005</v>
      </c>
      <c r="Q59">
        <f t="shared" si="12"/>
        <v>19345.490000000002</v>
      </c>
      <c r="R59">
        <f t="shared" si="13"/>
        <v>8656</v>
      </c>
      <c r="S59">
        <f t="shared" si="14"/>
        <v>25395.088900000002</v>
      </c>
      <c r="T59">
        <f t="shared" si="15"/>
        <v>8563.789025</v>
      </c>
      <c r="U59">
        <f t="shared" si="16"/>
        <v>19437.700975</v>
      </c>
      <c r="V59">
        <f t="shared" si="17"/>
        <v>2606.4011000000005</v>
      </c>
    </row>
    <row r="60" spans="2:22">
      <c r="B60" s="4">
        <v>38412</v>
      </c>
      <c r="C60">
        <f t="shared" si="10"/>
        <v>10100</v>
      </c>
      <c r="D60">
        <v>0</v>
      </c>
      <c r="E60" s="5">
        <v>51.4</v>
      </c>
      <c r="F60">
        <f t="shared" si="5"/>
        <v>5191.3999999999996</v>
      </c>
      <c r="G60">
        <f t="shared" si="6"/>
        <v>15291.4</v>
      </c>
      <c r="H60">
        <f t="shared" si="7"/>
        <v>1834.9679999999998</v>
      </c>
      <c r="I60">
        <f t="shared" si="8"/>
        <v>1293.9679999999998</v>
      </c>
      <c r="J60">
        <f t="shared" si="9"/>
        <v>541</v>
      </c>
      <c r="K60">
        <f t="shared" si="1"/>
        <v>1663.8633599999998</v>
      </c>
      <c r="L60">
        <f t="shared" si="2"/>
        <v>561.19438000000002</v>
      </c>
      <c r="M60">
        <f t="shared" si="3"/>
        <v>1273.7736199999999</v>
      </c>
      <c r="N60">
        <f t="shared" si="4"/>
        <v>171.10463999999999</v>
      </c>
      <c r="P60">
        <f t="shared" si="11"/>
        <v>29836.458000000006</v>
      </c>
      <c r="Q60">
        <f t="shared" si="12"/>
        <v>20639.458000000002</v>
      </c>
      <c r="R60">
        <f t="shared" si="13"/>
        <v>9197</v>
      </c>
      <c r="S60">
        <f t="shared" si="14"/>
        <v>27058.952260000002</v>
      </c>
      <c r="T60">
        <f t="shared" si="15"/>
        <v>9124.9834050000009</v>
      </c>
      <c r="U60">
        <f t="shared" si="16"/>
        <v>20711.474595</v>
      </c>
      <c r="V60">
        <f t="shared" si="17"/>
        <v>2777.5057400000005</v>
      </c>
    </row>
    <row r="61" spans="2:22">
      <c r="B61" s="4">
        <v>38443</v>
      </c>
      <c r="C61">
        <f t="shared" si="10"/>
        <v>10100</v>
      </c>
      <c r="D61">
        <v>0</v>
      </c>
      <c r="E61" s="5">
        <v>51.2</v>
      </c>
      <c r="F61">
        <f t="shared" si="5"/>
        <v>5171.2</v>
      </c>
      <c r="G61">
        <f t="shared" si="6"/>
        <v>15271.2</v>
      </c>
      <c r="H61">
        <f t="shared" si="7"/>
        <v>1832.5440000000001</v>
      </c>
      <c r="I61">
        <f t="shared" si="8"/>
        <v>1291.5440000000001</v>
      </c>
      <c r="J61">
        <f t="shared" si="9"/>
        <v>541</v>
      </c>
      <c r="K61">
        <f t="shared" si="1"/>
        <v>1661.6736800000001</v>
      </c>
      <c r="L61">
        <f t="shared" si="2"/>
        <v>560.4530400000001</v>
      </c>
      <c r="M61">
        <f t="shared" si="3"/>
        <v>1272.09096</v>
      </c>
      <c r="N61">
        <f t="shared" si="4"/>
        <v>170.87031999999999</v>
      </c>
      <c r="P61">
        <f t="shared" si="11"/>
        <v>31671.426000000007</v>
      </c>
      <c r="Q61">
        <f t="shared" si="12"/>
        <v>21933.426000000003</v>
      </c>
      <c r="R61">
        <f t="shared" si="13"/>
        <v>9738</v>
      </c>
      <c r="S61">
        <f t="shared" si="14"/>
        <v>28722.815620000001</v>
      </c>
      <c r="T61">
        <f t="shared" si="15"/>
        <v>9686.1777850000017</v>
      </c>
      <c r="U61">
        <f t="shared" si="16"/>
        <v>21985.248215</v>
      </c>
      <c r="V61">
        <f t="shared" si="17"/>
        <v>2948.6103800000005</v>
      </c>
    </row>
    <row r="62" spans="2:22">
      <c r="B62" s="4">
        <v>38473</v>
      </c>
      <c r="C62">
        <f t="shared" si="10"/>
        <v>10100</v>
      </c>
      <c r="D62">
        <v>0</v>
      </c>
      <c r="E62" s="5">
        <v>51.2</v>
      </c>
      <c r="F62">
        <f t="shared" si="5"/>
        <v>5171.2</v>
      </c>
      <c r="G62">
        <f t="shared" si="6"/>
        <v>15271.2</v>
      </c>
      <c r="H62">
        <f t="shared" si="7"/>
        <v>1832.5440000000001</v>
      </c>
      <c r="I62">
        <f t="shared" si="8"/>
        <v>1291.5440000000001</v>
      </c>
      <c r="J62">
        <f t="shared" si="9"/>
        <v>541</v>
      </c>
      <c r="K62">
        <f t="shared" si="1"/>
        <v>1661.6736800000001</v>
      </c>
      <c r="L62">
        <f t="shared" si="2"/>
        <v>560.4530400000001</v>
      </c>
      <c r="M62">
        <f t="shared" si="3"/>
        <v>1272.09096</v>
      </c>
      <c r="N62">
        <f t="shared" si="4"/>
        <v>170.87031999999999</v>
      </c>
      <c r="P62">
        <f t="shared" si="11"/>
        <v>33503.970000000008</v>
      </c>
      <c r="Q62">
        <f t="shared" si="12"/>
        <v>23224.970000000005</v>
      </c>
      <c r="R62">
        <f t="shared" si="13"/>
        <v>10279</v>
      </c>
      <c r="S62">
        <f t="shared" si="14"/>
        <v>30384.489300000001</v>
      </c>
      <c r="T62">
        <f t="shared" si="15"/>
        <v>10246.630825000002</v>
      </c>
      <c r="U62">
        <f t="shared" si="16"/>
        <v>23257.339175000001</v>
      </c>
      <c r="V62">
        <f t="shared" si="17"/>
        <v>3119.4807000000005</v>
      </c>
    </row>
    <row r="63" spans="2:22">
      <c r="B63" s="4">
        <v>38504</v>
      </c>
      <c r="C63">
        <f t="shared" si="10"/>
        <v>10350</v>
      </c>
      <c r="D63">
        <v>0</v>
      </c>
      <c r="E63" s="5">
        <v>51.2</v>
      </c>
      <c r="F63">
        <f t="shared" si="5"/>
        <v>5299.2</v>
      </c>
      <c r="G63">
        <f t="shared" si="6"/>
        <v>15649.2</v>
      </c>
      <c r="H63">
        <f t="shared" si="7"/>
        <v>1877.904</v>
      </c>
      <c r="I63">
        <f t="shared" si="8"/>
        <v>1336.904</v>
      </c>
      <c r="J63">
        <f t="shared" si="9"/>
        <v>541</v>
      </c>
      <c r="K63">
        <f t="shared" si="1"/>
        <v>1702.64888</v>
      </c>
      <c r="L63">
        <f t="shared" si="2"/>
        <v>574.32564000000013</v>
      </c>
      <c r="M63">
        <f t="shared" si="3"/>
        <v>1303.57836</v>
      </c>
      <c r="N63">
        <f t="shared" si="4"/>
        <v>175.25512000000001</v>
      </c>
      <c r="P63">
        <f t="shared" si="11"/>
        <v>35336.51400000001</v>
      </c>
      <c r="Q63">
        <f t="shared" si="12"/>
        <v>24516.514000000006</v>
      </c>
      <c r="R63">
        <f t="shared" si="13"/>
        <v>10820</v>
      </c>
      <c r="S63">
        <f t="shared" si="14"/>
        <v>32046.162980000001</v>
      </c>
      <c r="T63">
        <f t="shared" si="15"/>
        <v>10807.083865000002</v>
      </c>
      <c r="U63">
        <f t="shared" si="16"/>
        <v>24529.430135000002</v>
      </c>
      <c r="V63">
        <f t="shared" si="17"/>
        <v>3290.3510200000005</v>
      </c>
    </row>
    <row r="64" spans="2:22">
      <c r="B64" s="4">
        <v>38534</v>
      </c>
      <c r="C64">
        <f t="shared" si="10"/>
        <v>10350</v>
      </c>
      <c r="D64">
        <v>0</v>
      </c>
      <c r="E64" s="5">
        <v>52.1</v>
      </c>
      <c r="F64">
        <f t="shared" si="5"/>
        <v>5392.35</v>
      </c>
      <c r="G64">
        <f t="shared" si="6"/>
        <v>15742.35</v>
      </c>
      <c r="H64">
        <f t="shared" si="7"/>
        <v>1889.0819999999999</v>
      </c>
      <c r="I64">
        <f t="shared" si="8"/>
        <v>1348.0819999999999</v>
      </c>
      <c r="J64">
        <f t="shared" si="9"/>
        <v>541</v>
      </c>
      <c r="K64">
        <f t="shared" si="1"/>
        <v>1712.7463399999999</v>
      </c>
      <c r="L64">
        <f t="shared" si="2"/>
        <v>577.74424500000009</v>
      </c>
      <c r="M64">
        <f t="shared" si="3"/>
        <v>1311.337755</v>
      </c>
      <c r="N64">
        <f t="shared" si="4"/>
        <v>176.33565999999999</v>
      </c>
      <c r="P64">
        <f t="shared" si="11"/>
        <v>37214.418000000012</v>
      </c>
      <c r="Q64">
        <f t="shared" si="12"/>
        <v>25853.418000000005</v>
      </c>
      <c r="R64">
        <f t="shared" si="13"/>
        <v>11361</v>
      </c>
      <c r="S64">
        <f t="shared" si="14"/>
        <v>33748.811860000002</v>
      </c>
      <c r="T64">
        <f t="shared" si="15"/>
        <v>11381.409505000003</v>
      </c>
      <c r="U64">
        <f t="shared" si="16"/>
        <v>25833.008495000002</v>
      </c>
      <c r="V64">
        <f t="shared" si="17"/>
        <v>3465.6061400000003</v>
      </c>
    </row>
    <row r="65" spans="2:22">
      <c r="B65" s="4">
        <v>38565</v>
      </c>
      <c r="C65">
        <f t="shared" si="10"/>
        <v>10350</v>
      </c>
      <c r="D65">
        <v>0</v>
      </c>
      <c r="E65" s="5">
        <v>52.1</v>
      </c>
      <c r="F65">
        <f t="shared" si="5"/>
        <v>5392.35</v>
      </c>
      <c r="G65">
        <f t="shared" si="6"/>
        <v>15742.35</v>
      </c>
      <c r="H65">
        <f t="shared" si="7"/>
        <v>1889.0819999999999</v>
      </c>
      <c r="I65">
        <f t="shared" si="8"/>
        <v>1348.0819999999999</v>
      </c>
      <c r="J65">
        <f t="shared" si="9"/>
        <v>541</v>
      </c>
      <c r="K65">
        <f t="shared" si="1"/>
        <v>1712.7463399999999</v>
      </c>
      <c r="L65">
        <f t="shared" si="2"/>
        <v>577.74424500000009</v>
      </c>
      <c r="M65">
        <f t="shared" si="3"/>
        <v>1311.337755</v>
      </c>
      <c r="N65">
        <f t="shared" si="4"/>
        <v>176.33565999999999</v>
      </c>
      <c r="P65">
        <f t="shared" si="11"/>
        <v>39103.500000000015</v>
      </c>
      <c r="Q65">
        <f t="shared" si="12"/>
        <v>27201.500000000004</v>
      </c>
      <c r="R65">
        <f t="shared" si="13"/>
        <v>11902</v>
      </c>
      <c r="S65">
        <f t="shared" si="14"/>
        <v>35461.558199999999</v>
      </c>
      <c r="T65">
        <f t="shared" si="15"/>
        <v>11959.153750000003</v>
      </c>
      <c r="U65">
        <f t="shared" si="16"/>
        <v>27144.346250000002</v>
      </c>
      <c r="V65">
        <f t="shared" si="17"/>
        <v>3641.9418000000005</v>
      </c>
    </row>
    <row r="66" spans="2:22">
      <c r="B66" s="4">
        <v>38596</v>
      </c>
      <c r="C66">
        <f t="shared" si="10"/>
        <v>10350</v>
      </c>
      <c r="D66">
        <v>0</v>
      </c>
      <c r="E66" s="5">
        <v>52.1</v>
      </c>
      <c r="F66">
        <f t="shared" si="5"/>
        <v>5392.35</v>
      </c>
      <c r="G66">
        <f t="shared" si="6"/>
        <v>15742.35</v>
      </c>
      <c r="H66">
        <f t="shared" si="7"/>
        <v>1889.0819999999999</v>
      </c>
      <c r="I66">
        <f t="shared" si="8"/>
        <v>1348.0819999999999</v>
      </c>
      <c r="J66">
        <f t="shared" si="9"/>
        <v>541</v>
      </c>
      <c r="K66">
        <f t="shared" si="1"/>
        <v>1712.7463399999999</v>
      </c>
      <c r="L66">
        <f t="shared" si="2"/>
        <v>577.74424500000009</v>
      </c>
      <c r="M66">
        <f t="shared" si="3"/>
        <v>1311.337755</v>
      </c>
      <c r="N66">
        <f t="shared" si="4"/>
        <v>176.33565999999999</v>
      </c>
      <c r="P66">
        <f t="shared" si="11"/>
        <v>40992.582000000017</v>
      </c>
      <c r="Q66">
        <f t="shared" si="12"/>
        <v>28549.582000000002</v>
      </c>
      <c r="R66">
        <f t="shared" si="13"/>
        <v>12443</v>
      </c>
      <c r="S66">
        <f t="shared" si="14"/>
        <v>37174.304539999997</v>
      </c>
      <c r="T66">
        <f t="shared" si="15"/>
        <v>12536.897995000003</v>
      </c>
      <c r="U66">
        <f t="shared" si="16"/>
        <v>28455.684005000003</v>
      </c>
      <c r="V66">
        <f t="shared" si="17"/>
        <v>3818.2774600000007</v>
      </c>
    </row>
    <row r="67" spans="2:22">
      <c r="B67" s="4">
        <v>38626</v>
      </c>
      <c r="C67">
        <f t="shared" si="10"/>
        <v>10350</v>
      </c>
      <c r="D67">
        <v>0</v>
      </c>
      <c r="E67" s="5">
        <v>54.6</v>
      </c>
      <c r="F67">
        <f t="shared" si="5"/>
        <v>5651.1</v>
      </c>
      <c r="G67">
        <f t="shared" si="6"/>
        <v>16001.1</v>
      </c>
      <c r="H67">
        <f t="shared" si="7"/>
        <v>1920.1320000000001</v>
      </c>
      <c r="I67">
        <f t="shared" si="8"/>
        <v>1379.1320000000001</v>
      </c>
      <c r="J67">
        <f t="shared" si="9"/>
        <v>541</v>
      </c>
      <c r="K67">
        <f t="shared" si="1"/>
        <v>1740.79484</v>
      </c>
      <c r="L67">
        <f t="shared" si="2"/>
        <v>587.2403700000001</v>
      </c>
      <c r="M67">
        <f t="shared" si="3"/>
        <v>1332.8916300000001</v>
      </c>
      <c r="N67">
        <f t="shared" si="4"/>
        <v>179.33715999999998</v>
      </c>
      <c r="P67">
        <f t="shared" si="11"/>
        <v>42881.664000000019</v>
      </c>
      <c r="Q67">
        <f t="shared" si="12"/>
        <v>29897.664000000001</v>
      </c>
      <c r="R67">
        <f t="shared" si="13"/>
        <v>12984</v>
      </c>
      <c r="S67">
        <f t="shared" si="14"/>
        <v>38887.050879999995</v>
      </c>
      <c r="T67">
        <f t="shared" si="15"/>
        <v>13114.642240000003</v>
      </c>
      <c r="U67">
        <f t="shared" si="16"/>
        <v>29767.021760000003</v>
      </c>
      <c r="V67">
        <f t="shared" si="17"/>
        <v>3994.6131200000009</v>
      </c>
    </row>
    <row r="68" spans="2:22">
      <c r="B68" s="4">
        <v>38657</v>
      </c>
      <c r="C68">
        <f t="shared" si="10"/>
        <v>10350</v>
      </c>
      <c r="D68">
        <v>0</v>
      </c>
      <c r="E68" s="5">
        <v>54.6</v>
      </c>
      <c r="F68">
        <f t="shared" si="5"/>
        <v>5651.1</v>
      </c>
      <c r="G68">
        <f t="shared" si="6"/>
        <v>16001.1</v>
      </c>
      <c r="H68">
        <f t="shared" si="7"/>
        <v>1920.1320000000001</v>
      </c>
      <c r="I68">
        <f t="shared" si="8"/>
        <v>1379.1320000000001</v>
      </c>
      <c r="J68">
        <f t="shared" si="9"/>
        <v>541</v>
      </c>
      <c r="K68">
        <f t="shared" si="1"/>
        <v>1740.79484</v>
      </c>
      <c r="L68">
        <f t="shared" si="2"/>
        <v>587.2403700000001</v>
      </c>
      <c r="M68">
        <f t="shared" si="3"/>
        <v>1332.8916300000001</v>
      </c>
      <c r="N68">
        <f t="shared" si="4"/>
        <v>179.33715999999998</v>
      </c>
      <c r="P68">
        <f t="shared" si="11"/>
        <v>44801.796000000017</v>
      </c>
      <c r="Q68">
        <f t="shared" si="12"/>
        <v>31276.796000000002</v>
      </c>
      <c r="R68">
        <f t="shared" si="13"/>
        <v>13525</v>
      </c>
      <c r="S68">
        <f t="shared" si="14"/>
        <v>40627.845719999998</v>
      </c>
      <c r="T68">
        <f t="shared" si="15"/>
        <v>13701.882610000002</v>
      </c>
      <c r="U68">
        <f t="shared" si="16"/>
        <v>31099.913390000002</v>
      </c>
      <c r="V68">
        <f t="shared" si="17"/>
        <v>4173.9502800000009</v>
      </c>
    </row>
    <row r="69" spans="2:22">
      <c r="B69" s="4">
        <v>38687</v>
      </c>
      <c r="C69">
        <f t="shared" si="10"/>
        <v>10350</v>
      </c>
      <c r="D69">
        <v>0</v>
      </c>
      <c r="E69" s="5">
        <v>54.6</v>
      </c>
      <c r="F69">
        <f t="shared" si="5"/>
        <v>5651.1</v>
      </c>
      <c r="G69">
        <f t="shared" si="6"/>
        <v>16001.1</v>
      </c>
      <c r="H69">
        <f t="shared" si="7"/>
        <v>1920.1320000000001</v>
      </c>
      <c r="I69">
        <f t="shared" si="8"/>
        <v>1379.1320000000001</v>
      </c>
      <c r="J69">
        <f t="shared" si="9"/>
        <v>541</v>
      </c>
      <c r="K69">
        <f t="shared" si="1"/>
        <v>1740.79484</v>
      </c>
      <c r="L69">
        <f t="shared" si="2"/>
        <v>587.2403700000001</v>
      </c>
      <c r="M69">
        <f t="shared" si="3"/>
        <v>1332.8916300000001</v>
      </c>
      <c r="N69">
        <f t="shared" si="4"/>
        <v>179.33715999999998</v>
      </c>
      <c r="O69">
        <f>(IF(OR(B69&lt;G$2,B69&gt;F$2),0,SUM(G10:G69)/60))</f>
        <v>6755.8416666666644</v>
      </c>
      <c r="P69">
        <f t="shared" si="11"/>
        <v>46721.928000000014</v>
      </c>
      <c r="Q69">
        <f t="shared" si="12"/>
        <v>32655.928000000004</v>
      </c>
      <c r="R69">
        <f t="shared" si="13"/>
        <v>14066</v>
      </c>
      <c r="S69">
        <f t="shared" si="14"/>
        <v>42368.64056</v>
      </c>
      <c r="T69">
        <f t="shared" si="15"/>
        <v>14289.122980000002</v>
      </c>
      <c r="U69">
        <f t="shared" si="16"/>
        <v>32432.80502</v>
      </c>
      <c r="V69">
        <f t="shared" si="17"/>
        <v>4353.287440000001</v>
      </c>
    </row>
    <row r="70" spans="2:22">
      <c r="B70" s="4">
        <v>38718</v>
      </c>
      <c r="C70">
        <f t="shared" si="10"/>
        <v>10350</v>
      </c>
      <c r="D70">
        <v>0</v>
      </c>
      <c r="E70" s="5">
        <v>58.1</v>
      </c>
      <c r="F70">
        <f t="shared" si="5"/>
        <v>6013.35</v>
      </c>
      <c r="G70">
        <f t="shared" si="6"/>
        <v>16363.35</v>
      </c>
      <c r="H70">
        <f t="shared" si="7"/>
        <v>1963.6019999999999</v>
      </c>
      <c r="I70">
        <f t="shared" si="8"/>
        <v>1422.6019999999999</v>
      </c>
      <c r="J70">
        <f t="shared" si="9"/>
        <v>541</v>
      </c>
      <c r="K70">
        <f t="shared" si="1"/>
        <v>1780.0627399999998</v>
      </c>
      <c r="L70">
        <f t="shared" si="2"/>
        <v>600.53494500000011</v>
      </c>
      <c r="M70">
        <f t="shared" si="3"/>
        <v>1363.067055</v>
      </c>
      <c r="N70">
        <f t="shared" si="4"/>
        <v>183.53925999999998</v>
      </c>
      <c r="O70">
        <f t="shared" ref="O70:O133" si="18">(IF(OR(B70&lt;G$2,B70&gt;F$2),0,SUM(G11:G70)/60))</f>
        <v>7028.5641666666643</v>
      </c>
      <c r="P70">
        <f t="shared" si="11"/>
        <v>48642.060000000012</v>
      </c>
      <c r="Q70">
        <f t="shared" si="12"/>
        <v>34035.060000000005</v>
      </c>
      <c r="R70">
        <f t="shared" si="13"/>
        <v>14607</v>
      </c>
      <c r="S70">
        <f t="shared" si="14"/>
        <v>44109.435400000002</v>
      </c>
      <c r="T70">
        <f t="shared" si="15"/>
        <v>14876.363350000001</v>
      </c>
      <c r="U70">
        <f t="shared" si="16"/>
        <v>33765.696649999998</v>
      </c>
      <c r="V70">
        <f t="shared" si="17"/>
        <v>4532.624600000001</v>
      </c>
    </row>
    <row r="71" spans="2:22">
      <c r="B71" s="4">
        <v>38749</v>
      </c>
      <c r="C71">
        <f t="shared" si="10"/>
        <v>10350</v>
      </c>
      <c r="D71">
        <v>0</v>
      </c>
      <c r="E71" s="5">
        <v>58.1</v>
      </c>
      <c r="F71">
        <f t="shared" si="5"/>
        <v>6013.35</v>
      </c>
      <c r="G71">
        <f t="shared" si="6"/>
        <v>16363.35</v>
      </c>
      <c r="H71">
        <f t="shared" si="7"/>
        <v>1963.6019999999999</v>
      </c>
      <c r="I71">
        <f t="shared" si="8"/>
        <v>1422.6019999999999</v>
      </c>
      <c r="J71">
        <f t="shared" si="9"/>
        <v>541</v>
      </c>
      <c r="K71">
        <f t="shared" si="1"/>
        <v>1780.0627399999998</v>
      </c>
      <c r="L71">
        <f t="shared" si="2"/>
        <v>600.53494500000011</v>
      </c>
      <c r="M71">
        <f t="shared" si="3"/>
        <v>1363.067055</v>
      </c>
      <c r="N71">
        <f t="shared" si="4"/>
        <v>183.53925999999998</v>
      </c>
      <c r="O71">
        <f t="shared" si="18"/>
        <v>7301.2866666666641</v>
      </c>
      <c r="P71">
        <f t="shared" si="11"/>
        <v>50605.662000000011</v>
      </c>
      <c r="Q71">
        <f t="shared" si="12"/>
        <v>35457.662000000004</v>
      </c>
      <c r="R71">
        <f t="shared" si="13"/>
        <v>15148</v>
      </c>
      <c r="S71">
        <f t="shared" si="14"/>
        <v>45889.498140000003</v>
      </c>
      <c r="T71">
        <f t="shared" si="15"/>
        <v>15476.898295000001</v>
      </c>
      <c r="U71">
        <f t="shared" si="16"/>
        <v>35128.763704999998</v>
      </c>
      <c r="V71">
        <f t="shared" si="17"/>
        <v>4716.1638600000006</v>
      </c>
    </row>
    <row r="72" spans="2:22">
      <c r="B72" s="4">
        <v>38777</v>
      </c>
      <c r="C72">
        <f t="shared" si="10"/>
        <v>10350</v>
      </c>
      <c r="D72">
        <v>0</v>
      </c>
      <c r="E72" s="5">
        <v>58.1</v>
      </c>
      <c r="F72">
        <f t="shared" si="5"/>
        <v>6013.35</v>
      </c>
      <c r="G72">
        <f t="shared" si="6"/>
        <v>16363.35</v>
      </c>
      <c r="H72">
        <f t="shared" si="7"/>
        <v>1963.6019999999999</v>
      </c>
      <c r="I72">
        <f t="shared" si="8"/>
        <v>1422.6019999999999</v>
      </c>
      <c r="J72">
        <f t="shared" si="9"/>
        <v>541</v>
      </c>
      <c r="K72">
        <f t="shared" si="1"/>
        <v>1780.0627399999998</v>
      </c>
      <c r="L72">
        <f t="shared" si="2"/>
        <v>600.53494500000011</v>
      </c>
      <c r="M72">
        <f t="shared" si="3"/>
        <v>1363.067055</v>
      </c>
      <c r="N72">
        <f t="shared" si="4"/>
        <v>183.53925999999998</v>
      </c>
      <c r="O72">
        <f t="shared" si="18"/>
        <v>7574.009166666664</v>
      </c>
      <c r="P72">
        <f t="shared" si="11"/>
        <v>52569.26400000001</v>
      </c>
      <c r="Q72">
        <f t="shared" si="12"/>
        <v>36880.264000000003</v>
      </c>
      <c r="R72">
        <f t="shared" si="13"/>
        <v>15689</v>
      </c>
      <c r="S72">
        <f t="shared" si="14"/>
        <v>47669.560880000005</v>
      </c>
      <c r="T72">
        <f t="shared" si="15"/>
        <v>16077.43324</v>
      </c>
      <c r="U72">
        <f t="shared" si="16"/>
        <v>36491.830759999997</v>
      </c>
      <c r="V72">
        <f t="shared" si="17"/>
        <v>4899.7031200000001</v>
      </c>
    </row>
    <row r="73" spans="2:22">
      <c r="B73" s="4">
        <v>38808</v>
      </c>
      <c r="C73">
        <f t="shared" si="10"/>
        <v>10350</v>
      </c>
      <c r="D73">
        <v>0</v>
      </c>
      <c r="E73" s="5">
        <v>58.9</v>
      </c>
      <c r="F73">
        <f t="shared" si="5"/>
        <v>6096.15</v>
      </c>
      <c r="G73">
        <f t="shared" si="6"/>
        <v>16446.150000000001</v>
      </c>
      <c r="H73">
        <f t="shared" si="7"/>
        <v>1973.538</v>
      </c>
      <c r="I73">
        <f t="shared" si="8"/>
        <v>1432.538</v>
      </c>
      <c r="J73">
        <f t="shared" si="9"/>
        <v>541</v>
      </c>
      <c r="K73">
        <f t="shared" ref="K73:K136" si="19">(IF(OR(B73&lt;G$2,(B73&gt;F$2-2*365)),0,G73*0.12-N73))</f>
        <v>1789.03826</v>
      </c>
      <c r="L73">
        <f t="shared" ref="L73:L136" si="20">(IF(OR(B73&lt;G$2,(B73&gt;F$2-2*365)),0,G73*0.0367))</f>
        <v>603.57370500000013</v>
      </c>
      <c r="M73">
        <f t="shared" ref="M73:M136" si="21">(IF(OR(B73&lt;G$2,(B73&gt;F$2-2*365)),0,G73*0.0833))</f>
        <v>1369.964295</v>
      </c>
      <c r="N73">
        <f t="shared" ref="N73:N136" si="22">(IF(OR(B73&lt;G$2,(B73&gt;F$2-2*365)),0,(G73-J73)*0.0116))</f>
        <v>184.49974</v>
      </c>
      <c r="O73">
        <f t="shared" si="18"/>
        <v>7848.111666666664</v>
      </c>
      <c r="P73">
        <f t="shared" si="11"/>
        <v>54532.866000000009</v>
      </c>
      <c r="Q73">
        <f t="shared" si="12"/>
        <v>38302.866000000002</v>
      </c>
      <c r="R73">
        <f t="shared" si="13"/>
        <v>16230</v>
      </c>
      <c r="S73">
        <f t="shared" si="14"/>
        <v>49449.623620000006</v>
      </c>
      <c r="T73">
        <f t="shared" si="15"/>
        <v>16677.968185000002</v>
      </c>
      <c r="U73">
        <f t="shared" si="16"/>
        <v>37854.897814999997</v>
      </c>
      <c r="V73">
        <f t="shared" si="17"/>
        <v>5083.2423799999997</v>
      </c>
    </row>
    <row r="74" spans="2:22">
      <c r="B74" s="4">
        <v>38838</v>
      </c>
      <c r="C74">
        <f t="shared" si="10"/>
        <v>10350</v>
      </c>
      <c r="D74">
        <v>0</v>
      </c>
      <c r="E74" s="5">
        <v>58.9</v>
      </c>
      <c r="F74">
        <f t="shared" ref="F74:F137" si="23">C74*E74/100</f>
        <v>6096.15</v>
      </c>
      <c r="G74">
        <f t="shared" ref="G74:G137" si="24">(IF(OR(B74&lt;G$2,B74&gt;F$2),0,F74+C74))</f>
        <v>16446.150000000001</v>
      </c>
      <c r="H74">
        <f t="shared" ref="H74:H137" si="25">(IF(OR(B74&lt;G$2,(B74&gt;F$2-2*365)),0,G74*0.12))</f>
        <v>1973.538</v>
      </c>
      <c r="I74">
        <f t="shared" ref="I74:I137" si="26">(IF(OR(B74&lt;G$2,B74&gt;(F$2-2*365)),0,H74-J74))</f>
        <v>1432.538</v>
      </c>
      <c r="J74">
        <f t="shared" ref="J74:J137" si="27">(IF(OR(B74&lt;G$2,B74&gt;(F$2-2*365)),0,541))</f>
        <v>541</v>
      </c>
      <c r="K74">
        <f t="shared" si="19"/>
        <v>1789.03826</v>
      </c>
      <c r="L74">
        <f t="shared" si="20"/>
        <v>603.57370500000013</v>
      </c>
      <c r="M74">
        <f t="shared" si="21"/>
        <v>1369.964295</v>
      </c>
      <c r="N74">
        <f t="shared" si="22"/>
        <v>184.49974</v>
      </c>
      <c r="O74">
        <f t="shared" si="18"/>
        <v>8122.2141666666639</v>
      </c>
      <c r="P74">
        <f t="shared" si="11"/>
        <v>56506.40400000001</v>
      </c>
      <c r="Q74">
        <f t="shared" si="12"/>
        <v>39735.404000000002</v>
      </c>
      <c r="R74">
        <f t="shared" si="13"/>
        <v>16771</v>
      </c>
      <c r="S74">
        <f t="shared" si="14"/>
        <v>51238.661880000007</v>
      </c>
      <c r="T74">
        <f t="shared" si="15"/>
        <v>17281.54189</v>
      </c>
      <c r="U74">
        <f t="shared" si="16"/>
        <v>39224.862109999995</v>
      </c>
      <c r="V74">
        <f t="shared" si="17"/>
        <v>5267.7421199999999</v>
      </c>
    </row>
    <row r="75" spans="2:22">
      <c r="B75" s="4">
        <v>38869</v>
      </c>
      <c r="C75">
        <f t="shared" ref="C75:C81" si="28">IF(B75&lt;G$2,0,IF(B75&lt;H$2,I$2,IF(B75&lt;(H$2+365),(I$2+J$2),IF(B75&lt;(H$2+365+365),(I$2+2*J$2),IF(B75&lt;(H$2+365+365+365),(I$2+3*J$2),IF(B75&lt;(H$2+365+365+365+365),(I$2+4*J$2),(I$2+5*J$2)))))))</f>
        <v>10600</v>
      </c>
      <c r="D75">
        <v>0</v>
      </c>
      <c r="E75" s="5">
        <v>58.9</v>
      </c>
      <c r="F75">
        <f t="shared" si="23"/>
        <v>6243.4</v>
      </c>
      <c r="G75">
        <f t="shared" si="24"/>
        <v>16843.400000000001</v>
      </c>
      <c r="H75">
        <f t="shared" si="25"/>
        <v>2021.2080000000001</v>
      </c>
      <c r="I75">
        <f t="shared" si="26"/>
        <v>1480.2080000000001</v>
      </c>
      <c r="J75">
        <f t="shared" si="27"/>
        <v>541</v>
      </c>
      <c r="K75">
        <f t="shared" si="19"/>
        <v>1832.10016</v>
      </c>
      <c r="L75">
        <f t="shared" si="20"/>
        <v>618.15278000000012</v>
      </c>
      <c r="M75">
        <f t="shared" si="21"/>
        <v>1403.0552200000002</v>
      </c>
      <c r="N75">
        <f t="shared" si="22"/>
        <v>189.10784000000001</v>
      </c>
      <c r="O75">
        <f t="shared" si="18"/>
        <v>8402.9374999999982</v>
      </c>
      <c r="P75">
        <f t="shared" ref="P75:P138" si="29">(IF(OR(B74&lt;G$2,B74&gt;F$2),0,P74+H74))</f>
        <v>58479.94200000001</v>
      </c>
      <c r="Q75">
        <f t="shared" ref="Q75:Q138" si="30">(IF(OR(B74&lt;G$2,B74&gt;F$2),0,Q74+I74))</f>
        <v>41167.942000000003</v>
      </c>
      <c r="R75">
        <f t="shared" ref="R75:R138" si="31">(IF(OR(B74&lt;G$2,B74&gt;F$2),0,R74+J74))</f>
        <v>17312</v>
      </c>
      <c r="S75">
        <f t="shared" ref="S75:S138" si="32">(IF(OR(B74&lt;G$2,B74&gt;F$2),0,S74+K74))</f>
        <v>53027.700140000008</v>
      </c>
      <c r="T75">
        <f t="shared" ref="T75:T138" si="33">(IF(OR(B74&lt;G$2,B74&gt;F$2),0,T74+L74))</f>
        <v>17885.115594999999</v>
      </c>
      <c r="U75">
        <f t="shared" ref="U75:U138" si="34">(IF(OR(B74&lt;G$2,B74&gt;F$2),0,U74+M74))</f>
        <v>40594.826404999993</v>
      </c>
      <c r="V75">
        <f t="shared" ref="V75:V138" si="35">(IF(OR(B74&lt;G$2,B74&gt;F$2),0,V74+N74))</f>
        <v>5452.2418600000001</v>
      </c>
    </row>
    <row r="76" spans="2:22">
      <c r="B76" s="4">
        <v>38899</v>
      </c>
      <c r="C76">
        <f t="shared" si="28"/>
        <v>10600</v>
      </c>
      <c r="D76">
        <v>0</v>
      </c>
      <c r="E76" s="5">
        <v>60.4</v>
      </c>
      <c r="F76">
        <f t="shared" si="23"/>
        <v>6402.4</v>
      </c>
      <c r="G76">
        <f t="shared" si="24"/>
        <v>17002.400000000001</v>
      </c>
      <c r="H76">
        <f t="shared" si="25"/>
        <v>2040.288</v>
      </c>
      <c r="I76">
        <f t="shared" si="26"/>
        <v>1499.288</v>
      </c>
      <c r="J76">
        <f t="shared" si="27"/>
        <v>541</v>
      </c>
      <c r="K76">
        <f t="shared" si="19"/>
        <v>1849.3357599999999</v>
      </c>
      <c r="L76">
        <f t="shared" si="20"/>
        <v>623.98808000000008</v>
      </c>
      <c r="M76">
        <f t="shared" si="21"/>
        <v>1416.2999200000002</v>
      </c>
      <c r="N76">
        <f t="shared" si="22"/>
        <v>190.95224000000002</v>
      </c>
      <c r="O76">
        <f t="shared" si="18"/>
        <v>8686.3108333333312</v>
      </c>
      <c r="P76">
        <f t="shared" si="29"/>
        <v>60501.150000000009</v>
      </c>
      <c r="Q76">
        <f t="shared" si="30"/>
        <v>42648.15</v>
      </c>
      <c r="R76">
        <f t="shared" si="31"/>
        <v>17853</v>
      </c>
      <c r="S76">
        <f t="shared" si="32"/>
        <v>54859.80030000001</v>
      </c>
      <c r="T76">
        <f t="shared" si="33"/>
        <v>18503.268375</v>
      </c>
      <c r="U76">
        <f t="shared" si="34"/>
        <v>41997.881624999995</v>
      </c>
      <c r="V76">
        <f t="shared" si="35"/>
        <v>5641.3496999999998</v>
      </c>
    </row>
    <row r="77" spans="2:22">
      <c r="B77" s="4">
        <v>38930</v>
      </c>
      <c r="C77">
        <f t="shared" si="28"/>
        <v>10600</v>
      </c>
      <c r="D77">
        <v>0</v>
      </c>
      <c r="E77" s="5">
        <v>60.4</v>
      </c>
      <c r="F77">
        <f t="shared" si="23"/>
        <v>6402.4</v>
      </c>
      <c r="G77">
        <f t="shared" si="24"/>
        <v>17002.400000000001</v>
      </c>
      <c r="H77">
        <f t="shared" si="25"/>
        <v>2040.288</v>
      </c>
      <c r="I77">
        <f t="shared" si="26"/>
        <v>1499.288</v>
      </c>
      <c r="J77">
        <f t="shared" si="27"/>
        <v>541</v>
      </c>
      <c r="K77">
        <f t="shared" si="19"/>
        <v>1849.3357599999999</v>
      </c>
      <c r="L77">
        <f t="shared" si="20"/>
        <v>623.98808000000008</v>
      </c>
      <c r="M77">
        <f t="shared" si="21"/>
        <v>1416.2999200000002</v>
      </c>
      <c r="N77">
        <f t="shared" si="22"/>
        <v>190.95224000000002</v>
      </c>
      <c r="O77">
        <f t="shared" si="18"/>
        <v>8969.684166666666</v>
      </c>
      <c r="P77">
        <f t="shared" si="29"/>
        <v>62541.438000000009</v>
      </c>
      <c r="Q77">
        <f t="shared" si="30"/>
        <v>44147.438000000002</v>
      </c>
      <c r="R77">
        <f t="shared" si="31"/>
        <v>18394</v>
      </c>
      <c r="S77">
        <f t="shared" si="32"/>
        <v>56709.136060000012</v>
      </c>
      <c r="T77">
        <f t="shared" si="33"/>
        <v>19127.256454999999</v>
      </c>
      <c r="U77">
        <f t="shared" si="34"/>
        <v>43414.181544999992</v>
      </c>
      <c r="V77">
        <f t="shared" si="35"/>
        <v>5832.3019399999994</v>
      </c>
    </row>
    <row r="78" spans="2:22">
      <c r="B78" s="4">
        <v>38961</v>
      </c>
      <c r="C78">
        <f t="shared" si="28"/>
        <v>10600</v>
      </c>
      <c r="D78">
        <v>0</v>
      </c>
      <c r="E78" s="5">
        <v>60.4</v>
      </c>
      <c r="F78">
        <f t="shared" si="23"/>
        <v>6402.4</v>
      </c>
      <c r="G78">
        <f t="shared" si="24"/>
        <v>17002.400000000001</v>
      </c>
      <c r="H78">
        <f t="shared" si="25"/>
        <v>2040.288</v>
      </c>
      <c r="I78">
        <f t="shared" si="26"/>
        <v>1499.288</v>
      </c>
      <c r="J78">
        <f t="shared" si="27"/>
        <v>541</v>
      </c>
      <c r="K78">
        <f t="shared" si="19"/>
        <v>1849.3357599999999</v>
      </c>
      <c r="L78">
        <f t="shared" si="20"/>
        <v>623.98808000000008</v>
      </c>
      <c r="M78">
        <f t="shared" si="21"/>
        <v>1416.2999200000002</v>
      </c>
      <c r="N78">
        <f t="shared" si="22"/>
        <v>190.95224000000002</v>
      </c>
      <c r="O78">
        <f t="shared" si="18"/>
        <v>9253.057499999999</v>
      </c>
      <c r="P78">
        <f t="shared" si="29"/>
        <v>64581.72600000001</v>
      </c>
      <c r="Q78">
        <f t="shared" si="30"/>
        <v>45646.726000000002</v>
      </c>
      <c r="R78">
        <f t="shared" si="31"/>
        <v>18935</v>
      </c>
      <c r="S78">
        <f t="shared" si="32"/>
        <v>58558.471820000013</v>
      </c>
      <c r="T78">
        <f t="shared" si="33"/>
        <v>19751.244534999998</v>
      </c>
      <c r="U78">
        <f t="shared" si="34"/>
        <v>44830.48146499999</v>
      </c>
      <c r="V78">
        <f t="shared" si="35"/>
        <v>6023.254179999999</v>
      </c>
    </row>
    <row r="79" spans="2:22">
      <c r="B79" s="4">
        <v>38991</v>
      </c>
      <c r="C79">
        <f t="shared" si="28"/>
        <v>10600</v>
      </c>
      <c r="D79">
        <v>0</v>
      </c>
      <c r="E79" s="5">
        <v>65.2</v>
      </c>
      <c r="F79">
        <f t="shared" si="23"/>
        <v>6911.2</v>
      </c>
      <c r="G79">
        <f t="shared" si="24"/>
        <v>17511.2</v>
      </c>
      <c r="H79">
        <f t="shared" si="25"/>
        <v>2101.3440000000001</v>
      </c>
      <c r="I79">
        <f t="shared" si="26"/>
        <v>1560.3440000000001</v>
      </c>
      <c r="J79">
        <f t="shared" si="27"/>
        <v>541</v>
      </c>
      <c r="K79">
        <f t="shared" si="19"/>
        <v>1904.4896800000001</v>
      </c>
      <c r="L79">
        <f t="shared" si="20"/>
        <v>642.66104000000007</v>
      </c>
      <c r="M79">
        <f t="shared" si="21"/>
        <v>1458.6829600000001</v>
      </c>
      <c r="N79">
        <f t="shared" si="22"/>
        <v>196.85432</v>
      </c>
      <c r="O79">
        <f t="shared" si="18"/>
        <v>9544.9108333333315</v>
      </c>
      <c r="P79">
        <f t="shared" si="29"/>
        <v>66622.01400000001</v>
      </c>
      <c r="Q79">
        <f t="shared" si="30"/>
        <v>47146.014000000003</v>
      </c>
      <c r="R79">
        <f t="shared" si="31"/>
        <v>19476</v>
      </c>
      <c r="S79">
        <f t="shared" si="32"/>
        <v>60407.807580000015</v>
      </c>
      <c r="T79">
        <f t="shared" si="33"/>
        <v>20375.232614999997</v>
      </c>
      <c r="U79">
        <f t="shared" si="34"/>
        <v>46246.781384999987</v>
      </c>
      <c r="V79">
        <f t="shared" si="35"/>
        <v>6214.2064199999986</v>
      </c>
    </row>
    <row r="80" spans="2:22">
      <c r="B80" s="4">
        <v>39022</v>
      </c>
      <c r="C80">
        <f t="shared" si="28"/>
        <v>10600</v>
      </c>
      <c r="D80">
        <v>0</v>
      </c>
      <c r="E80" s="5">
        <v>65.2</v>
      </c>
      <c r="F80">
        <f t="shared" si="23"/>
        <v>6911.2</v>
      </c>
      <c r="G80">
        <f t="shared" si="24"/>
        <v>17511.2</v>
      </c>
      <c r="H80">
        <f t="shared" si="25"/>
        <v>2101.3440000000001</v>
      </c>
      <c r="I80">
        <f t="shared" si="26"/>
        <v>1560.3440000000001</v>
      </c>
      <c r="J80">
        <f t="shared" si="27"/>
        <v>541</v>
      </c>
      <c r="K80">
        <f t="shared" si="19"/>
        <v>1904.4896800000001</v>
      </c>
      <c r="L80">
        <f t="shared" si="20"/>
        <v>642.66104000000007</v>
      </c>
      <c r="M80">
        <f t="shared" si="21"/>
        <v>1458.6829600000001</v>
      </c>
      <c r="N80">
        <f t="shared" si="22"/>
        <v>196.85432</v>
      </c>
      <c r="O80">
        <f t="shared" si="18"/>
        <v>9836.7641666666641</v>
      </c>
      <c r="P80">
        <f t="shared" si="29"/>
        <v>68723.358000000007</v>
      </c>
      <c r="Q80">
        <f t="shared" si="30"/>
        <v>48706.358</v>
      </c>
      <c r="R80">
        <f t="shared" si="31"/>
        <v>20017</v>
      </c>
      <c r="S80">
        <f t="shared" si="32"/>
        <v>62312.297260000014</v>
      </c>
      <c r="T80">
        <f t="shared" si="33"/>
        <v>21017.893654999996</v>
      </c>
      <c r="U80">
        <f t="shared" si="34"/>
        <v>47705.464344999986</v>
      </c>
      <c r="V80">
        <f t="shared" si="35"/>
        <v>6411.060739999999</v>
      </c>
    </row>
    <row r="81" spans="2:22">
      <c r="B81" s="4">
        <v>39052</v>
      </c>
      <c r="C81">
        <f t="shared" si="28"/>
        <v>10600</v>
      </c>
      <c r="D81">
        <v>0</v>
      </c>
      <c r="E81" s="5">
        <v>65.2</v>
      </c>
      <c r="F81">
        <f t="shared" si="23"/>
        <v>6911.2</v>
      </c>
      <c r="G81">
        <f t="shared" si="24"/>
        <v>17511.2</v>
      </c>
      <c r="H81">
        <f t="shared" si="25"/>
        <v>2101.3440000000001</v>
      </c>
      <c r="I81">
        <f t="shared" si="26"/>
        <v>1560.3440000000001</v>
      </c>
      <c r="J81">
        <f t="shared" si="27"/>
        <v>541</v>
      </c>
      <c r="K81">
        <f t="shared" si="19"/>
        <v>1904.4896800000001</v>
      </c>
      <c r="L81">
        <f t="shared" si="20"/>
        <v>642.66104000000007</v>
      </c>
      <c r="M81">
        <f t="shared" si="21"/>
        <v>1458.6829600000001</v>
      </c>
      <c r="N81">
        <f t="shared" si="22"/>
        <v>196.85432</v>
      </c>
      <c r="O81">
        <f t="shared" si="18"/>
        <v>10128.617499999997</v>
      </c>
      <c r="P81">
        <f t="shared" si="29"/>
        <v>70824.702000000005</v>
      </c>
      <c r="Q81">
        <f t="shared" si="30"/>
        <v>50266.701999999997</v>
      </c>
      <c r="R81">
        <f t="shared" si="31"/>
        <v>20558</v>
      </c>
      <c r="S81">
        <f t="shared" si="32"/>
        <v>64216.786940000013</v>
      </c>
      <c r="T81">
        <f t="shared" si="33"/>
        <v>21660.554694999995</v>
      </c>
      <c r="U81">
        <f t="shared" si="34"/>
        <v>49164.147304999984</v>
      </c>
      <c r="V81">
        <f t="shared" si="35"/>
        <v>6607.9150599999994</v>
      </c>
    </row>
    <row r="82" spans="2:22">
      <c r="B82" s="4">
        <v>39083</v>
      </c>
      <c r="C82">
        <f>IF(G$2&gt;B82,0,IF(B82&lt;K$2,(IF(B82&lt;H$3,I$3,IF(B82=H$3,ROUNDUP(I$3*1.03/100,1)*100,IF(B82&lt;EOMONTH(H$3,11),ROUNDUP(I$3*1.03/100,1)*100,ROUNDUP(1.03/100*C70,1)*100)))),IF(B82&lt;L$2,IF(B82&lt;EOMONTH(K$2,11),ROUNDUP(K$3*1.03*1.03/100,1)*100,ROUNDUP(1.03/100*C70,1)*100),ROUNDUP(C22*1.03*1.03*1.03*1.03*1.03*1.03/100,1)*100)))</f>
        <v>23270</v>
      </c>
      <c r="D82">
        <f t="shared" ref="D82:D107" si="36">IF(G$2&gt;B82,0,IF(B82&lt;K$2,(IF(B82&lt;H$3,I$4,IF(B82=H$3,ROUNDUP(I$4*1.03/100,1)*100,IF(B82&lt;EOMONTH(H$3,11),ROUNDUP(I$4*1.03/100,1)*100,ROUNDUP(1.03/100*D70,1)*100)))),IF(B82&lt;L$2,IF(B82&lt;EOMONTH(K$2,11),ROUNDUP(K$4*1.03*1.03/100,1)*100,ROUNDUP(1.03/100*D70,1)*100),ROUNDUP(D22*1.03*1.03*1.03*1.03*1.03*1.03/100,1)*100)))</f>
        <v>24560</v>
      </c>
      <c r="E82" s="5">
        <v>0</v>
      </c>
      <c r="F82">
        <f t="shared" si="23"/>
        <v>0</v>
      </c>
      <c r="G82">
        <f t="shared" si="24"/>
        <v>23270</v>
      </c>
      <c r="H82">
        <f t="shared" si="25"/>
        <v>2792.4</v>
      </c>
      <c r="I82">
        <f t="shared" si="26"/>
        <v>2251.4</v>
      </c>
      <c r="J82">
        <f t="shared" si="27"/>
        <v>541</v>
      </c>
      <c r="K82">
        <f t="shared" si="19"/>
        <v>2528.7436000000002</v>
      </c>
      <c r="L82">
        <f t="shared" si="20"/>
        <v>854.00900000000013</v>
      </c>
      <c r="M82">
        <f t="shared" si="21"/>
        <v>1938.3910000000001</v>
      </c>
      <c r="N82">
        <f t="shared" si="22"/>
        <v>263.65639999999996</v>
      </c>
      <c r="O82">
        <f t="shared" si="18"/>
        <v>10516.450833333331</v>
      </c>
      <c r="P82">
        <f t="shared" si="29"/>
        <v>72926.046000000002</v>
      </c>
      <c r="Q82">
        <f t="shared" si="30"/>
        <v>51827.045999999995</v>
      </c>
      <c r="R82">
        <f t="shared" si="31"/>
        <v>21099</v>
      </c>
      <c r="S82">
        <f t="shared" si="32"/>
        <v>66121.276620000019</v>
      </c>
      <c r="T82">
        <f t="shared" si="33"/>
        <v>22303.215734999994</v>
      </c>
      <c r="U82">
        <f t="shared" si="34"/>
        <v>50622.830264999982</v>
      </c>
      <c r="V82">
        <f t="shared" si="35"/>
        <v>6804.7693799999997</v>
      </c>
    </row>
    <row r="83" spans="2:22">
      <c r="B83" s="4">
        <v>39114</v>
      </c>
      <c r="C83">
        <f t="shared" ref="C83:C146" si="37">IF(G$2&gt;B83,0,IF(B83&lt;K$2,(IF(B83&lt;H$3,I$3,IF(B83=H$3,ROUNDUP(I$3*1.03/100,1)*100,IF(B83&lt;EOMONTH(H$3,11),ROUNDUP(I$3*1.03/100,1)*100,ROUNDUP(1.03/100*C71,1)*100)))),IF(B83&lt;L$2,IF(B83&lt;EOMONTH(K$2,11),ROUNDUP(K$3*1.03*1.03/100,1)*100,ROUNDUP(1.03/100*C71,1)*100),ROUNDUP(C23*1.03*1.03*1.03*1.03*1.03*1.03/100,1)*100)))</f>
        <v>23270</v>
      </c>
      <c r="D83">
        <f t="shared" si="36"/>
        <v>24560</v>
      </c>
      <c r="E83" s="5">
        <v>0</v>
      </c>
      <c r="F83">
        <f t="shared" si="23"/>
        <v>0</v>
      </c>
      <c r="G83">
        <f t="shared" si="24"/>
        <v>23270</v>
      </c>
      <c r="H83">
        <f t="shared" si="25"/>
        <v>2792.4</v>
      </c>
      <c r="I83">
        <f t="shared" si="26"/>
        <v>2251.4</v>
      </c>
      <c r="J83">
        <f t="shared" si="27"/>
        <v>541</v>
      </c>
      <c r="K83">
        <f t="shared" si="19"/>
        <v>2528.7436000000002</v>
      </c>
      <c r="L83">
        <f t="shared" si="20"/>
        <v>854.00900000000013</v>
      </c>
      <c r="M83">
        <f t="shared" si="21"/>
        <v>1938.3910000000001</v>
      </c>
      <c r="N83">
        <f t="shared" si="22"/>
        <v>263.65639999999996</v>
      </c>
      <c r="O83">
        <f t="shared" si="18"/>
        <v>10904.284166666663</v>
      </c>
      <c r="P83">
        <f t="shared" si="29"/>
        <v>75718.445999999996</v>
      </c>
      <c r="Q83">
        <f t="shared" si="30"/>
        <v>54078.445999999996</v>
      </c>
      <c r="R83">
        <f t="shared" si="31"/>
        <v>21640</v>
      </c>
      <c r="S83">
        <f t="shared" si="32"/>
        <v>68650.02022000002</v>
      </c>
      <c r="T83">
        <f t="shared" si="33"/>
        <v>23157.224734999996</v>
      </c>
      <c r="U83">
        <f t="shared" si="34"/>
        <v>52561.221264999986</v>
      </c>
      <c r="V83">
        <f t="shared" si="35"/>
        <v>7068.4257799999996</v>
      </c>
    </row>
    <row r="84" spans="2:22">
      <c r="B84" s="4">
        <v>39142</v>
      </c>
      <c r="C84">
        <f t="shared" si="37"/>
        <v>23270</v>
      </c>
      <c r="D84">
        <f t="shared" si="36"/>
        <v>24560</v>
      </c>
      <c r="E84" s="5">
        <v>0</v>
      </c>
      <c r="F84">
        <f t="shared" si="23"/>
        <v>0</v>
      </c>
      <c r="G84">
        <f t="shared" si="24"/>
        <v>23270</v>
      </c>
      <c r="H84">
        <f t="shared" si="25"/>
        <v>2792.4</v>
      </c>
      <c r="I84">
        <f t="shared" si="26"/>
        <v>2251.4</v>
      </c>
      <c r="J84">
        <f t="shared" si="27"/>
        <v>541</v>
      </c>
      <c r="K84">
        <f t="shared" si="19"/>
        <v>2528.7436000000002</v>
      </c>
      <c r="L84">
        <f t="shared" si="20"/>
        <v>854.00900000000013</v>
      </c>
      <c r="M84">
        <f t="shared" si="21"/>
        <v>1938.3910000000001</v>
      </c>
      <c r="N84">
        <f t="shared" si="22"/>
        <v>263.65639999999996</v>
      </c>
      <c r="O84">
        <f t="shared" si="18"/>
        <v>11292.117499999997</v>
      </c>
      <c r="P84">
        <f t="shared" si="29"/>
        <v>78510.84599999999</v>
      </c>
      <c r="Q84">
        <f t="shared" si="30"/>
        <v>56329.845999999998</v>
      </c>
      <c r="R84">
        <f t="shared" si="31"/>
        <v>22181</v>
      </c>
      <c r="S84">
        <f t="shared" si="32"/>
        <v>71178.763820000022</v>
      </c>
      <c r="T84">
        <f t="shared" si="33"/>
        <v>24011.233734999998</v>
      </c>
      <c r="U84">
        <f t="shared" si="34"/>
        <v>54499.612264999989</v>
      </c>
      <c r="V84">
        <f t="shared" si="35"/>
        <v>7332.0821799999994</v>
      </c>
    </row>
    <row r="85" spans="2:22">
      <c r="B85" s="4">
        <v>39173</v>
      </c>
      <c r="C85">
        <f t="shared" si="37"/>
        <v>23270</v>
      </c>
      <c r="D85">
        <f t="shared" si="36"/>
        <v>24560</v>
      </c>
      <c r="E85" s="5">
        <v>0.8</v>
      </c>
      <c r="F85">
        <f t="shared" si="23"/>
        <v>186.16</v>
      </c>
      <c r="G85">
        <f t="shared" si="24"/>
        <v>23456.16</v>
      </c>
      <c r="H85">
        <f t="shared" si="25"/>
        <v>2814.7392</v>
      </c>
      <c r="I85">
        <f t="shared" si="26"/>
        <v>2273.7392</v>
      </c>
      <c r="J85">
        <f t="shared" si="27"/>
        <v>541</v>
      </c>
      <c r="K85">
        <f t="shared" si="19"/>
        <v>2548.9233439999998</v>
      </c>
      <c r="L85">
        <f t="shared" si="20"/>
        <v>860.84107200000005</v>
      </c>
      <c r="M85">
        <f t="shared" si="21"/>
        <v>1953.898128</v>
      </c>
      <c r="N85">
        <f t="shared" si="22"/>
        <v>265.815856</v>
      </c>
      <c r="O85">
        <f t="shared" si="18"/>
        <v>11683.053499999998</v>
      </c>
      <c r="P85">
        <f t="shared" si="29"/>
        <v>81303.245999999985</v>
      </c>
      <c r="Q85">
        <f t="shared" si="30"/>
        <v>58581.245999999999</v>
      </c>
      <c r="R85">
        <f t="shared" si="31"/>
        <v>22722</v>
      </c>
      <c r="S85">
        <f t="shared" si="32"/>
        <v>73707.507420000024</v>
      </c>
      <c r="T85">
        <f t="shared" si="33"/>
        <v>24865.242735</v>
      </c>
      <c r="U85">
        <f t="shared" si="34"/>
        <v>56438.003264999992</v>
      </c>
      <c r="V85">
        <f t="shared" si="35"/>
        <v>7595.7385799999993</v>
      </c>
    </row>
    <row r="86" spans="2:22">
      <c r="B86" s="4">
        <v>39203</v>
      </c>
      <c r="C86">
        <f t="shared" si="37"/>
        <v>23270</v>
      </c>
      <c r="D86">
        <f t="shared" si="36"/>
        <v>24560</v>
      </c>
      <c r="E86" s="5">
        <v>0.8</v>
      </c>
      <c r="F86">
        <f t="shared" si="23"/>
        <v>186.16</v>
      </c>
      <c r="G86">
        <f t="shared" si="24"/>
        <v>23456.16</v>
      </c>
      <c r="H86">
        <f t="shared" si="25"/>
        <v>2814.7392</v>
      </c>
      <c r="I86">
        <f t="shared" si="26"/>
        <v>2273.7392</v>
      </c>
      <c r="J86">
        <f t="shared" si="27"/>
        <v>541</v>
      </c>
      <c r="K86">
        <f t="shared" si="19"/>
        <v>2548.9233439999998</v>
      </c>
      <c r="L86">
        <f t="shared" si="20"/>
        <v>860.84107200000005</v>
      </c>
      <c r="M86">
        <f t="shared" si="21"/>
        <v>1953.898128</v>
      </c>
      <c r="N86">
        <f t="shared" si="22"/>
        <v>265.815856</v>
      </c>
      <c r="O86">
        <f t="shared" si="18"/>
        <v>12073.989499999998</v>
      </c>
      <c r="P86">
        <f t="shared" si="29"/>
        <v>84117.985199999981</v>
      </c>
      <c r="Q86">
        <f t="shared" si="30"/>
        <v>60854.985199999996</v>
      </c>
      <c r="R86">
        <f t="shared" si="31"/>
        <v>23263</v>
      </c>
      <c r="S86">
        <f t="shared" si="32"/>
        <v>76256.430764000019</v>
      </c>
      <c r="T86">
        <f t="shared" si="33"/>
        <v>25726.083806999999</v>
      </c>
      <c r="U86">
        <f t="shared" si="34"/>
        <v>58391.901392999993</v>
      </c>
      <c r="V86">
        <f t="shared" si="35"/>
        <v>7861.5544359999994</v>
      </c>
    </row>
    <row r="87" spans="2:22">
      <c r="B87" s="4">
        <v>39234</v>
      </c>
      <c r="C87">
        <f t="shared" si="37"/>
        <v>24690</v>
      </c>
      <c r="D87">
        <f t="shared" si="36"/>
        <v>26060.000000000004</v>
      </c>
      <c r="E87" s="5">
        <v>0.8</v>
      </c>
      <c r="F87">
        <f t="shared" si="23"/>
        <v>197.52</v>
      </c>
      <c r="G87">
        <f t="shared" si="24"/>
        <v>24887.52</v>
      </c>
      <c r="H87">
        <f t="shared" si="25"/>
        <v>2986.5023999999999</v>
      </c>
      <c r="I87">
        <f t="shared" si="26"/>
        <v>2445.5023999999999</v>
      </c>
      <c r="J87">
        <f t="shared" si="27"/>
        <v>541</v>
      </c>
      <c r="K87">
        <f t="shared" si="19"/>
        <v>2704.0827679999998</v>
      </c>
      <c r="L87">
        <f t="shared" si="20"/>
        <v>913.37198400000011</v>
      </c>
      <c r="M87">
        <f t="shared" si="21"/>
        <v>2073.130416</v>
      </c>
      <c r="N87">
        <f t="shared" si="22"/>
        <v>282.41963199999998</v>
      </c>
      <c r="O87">
        <f t="shared" si="18"/>
        <v>12488.781499999999</v>
      </c>
      <c r="P87">
        <f t="shared" si="29"/>
        <v>86932.724399999977</v>
      </c>
      <c r="Q87">
        <f t="shared" si="30"/>
        <v>63128.724399999992</v>
      </c>
      <c r="R87">
        <f t="shared" si="31"/>
        <v>23804</v>
      </c>
      <c r="S87">
        <f t="shared" si="32"/>
        <v>78805.354108000014</v>
      </c>
      <c r="T87">
        <f t="shared" si="33"/>
        <v>26586.924878999998</v>
      </c>
      <c r="U87">
        <f t="shared" si="34"/>
        <v>60345.799520999994</v>
      </c>
      <c r="V87">
        <f t="shared" si="35"/>
        <v>8127.3702919999996</v>
      </c>
    </row>
    <row r="88" spans="2:22">
      <c r="B88" s="4">
        <v>39264</v>
      </c>
      <c r="C88">
        <f t="shared" si="37"/>
        <v>24690</v>
      </c>
      <c r="D88">
        <f t="shared" si="36"/>
        <v>26060.000000000004</v>
      </c>
      <c r="E88" s="5">
        <v>1.3</v>
      </c>
      <c r="F88">
        <f t="shared" si="23"/>
        <v>320.97000000000003</v>
      </c>
      <c r="G88">
        <f t="shared" si="24"/>
        <v>25010.97</v>
      </c>
      <c r="H88">
        <f t="shared" si="25"/>
        <v>3001.3164000000002</v>
      </c>
      <c r="I88">
        <f t="shared" si="26"/>
        <v>2460.3164000000002</v>
      </c>
      <c r="J88">
        <f t="shared" si="27"/>
        <v>541</v>
      </c>
      <c r="K88">
        <f t="shared" si="19"/>
        <v>2717.4647480000003</v>
      </c>
      <c r="L88">
        <f t="shared" si="20"/>
        <v>917.90259900000012</v>
      </c>
      <c r="M88">
        <f t="shared" si="21"/>
        <v>2083.4138010000001</v>
      </c>
      <c r="N88">
        <f t="shared" si="22"/>
        <v>283.851652</v>
      </c>
      <c r="O88">
        <f t="shared" si="18"/>
        <v>12905.630999999998</v>
      </c>
      <c r="P88">
        <f t="shared" si="29"/>
        <v>89919.226799999975</v>
      </c>
      <c r="Q88">
        <f t="shared" si="30"/>
        <v>65574.226799999989</v>
      </c>
      <c r="R88">
        <f t="shared" si="31"/>
        <v>24345</v>
      </c>
      <c r="S88">
        <f t="shared" si="32"/>
        <v>81509.436876000007</v>
      </c>
      <c r="T88">
        <f t="shared" si="33"/>
        <v>27500.296863</v>
      </c>
      <c r="U88">
        <f t="shared" si="34"/>
        <v>62418.929936999994</v>
      </c>
      <c r="V88">
        <f t="shared" si="35"/>
        <v>8409.7899239999988</v>
      </c>
    </row>
    <row r="89" spans="2:22">
      <c r="B89" s="4">
        <v>39295</v>
      </c>
      <c r="C89">
        <f t="shared" si="37"/>
        <v>24690</v>
      </c>
      <c r="D89">
        <f t="shared" si="36"/>
        <v>26060.000000000004</v>
      </c>
      <c r="E89" s="5">
        <v>1.3</v>
      </c>
      <c r="F89">
        <f t="shared" si="23"/>
        <v>320.97000000000003</v>
      </c>
      <c r="G89">
        <f t="shared" si="24"/>
        <v>25010.97</v>
      </c>
      <c r="H89">
        <f t="shared" si="25"/>
        <v>3001.3164000000002</v>
      </c>
      <c r="I89">
        <f t="shared" si="26"/>
        <v>2460.3164000000002</v>
      </c>
      <c r="J89">
        <f t="shared" si="27"/>
        <v>541</v>
      </c>
      <c r="K89">
        <f t="shared" si="19"/>
        <v>2717.4647480000003</v>
      </c>
      <c r="L89">
        <f t="shared" si="20"/>
        <v>917.90259900000012</v>
      </c>
      <c r="M89">
        <f t="shared" si="21"/>
        <v>2083.4138010000001</v>
      </c>
      <c r="N89">
        <f t="shared" si="22"/>
        <v>283.851652</v>
      </c>
      <c r="O89">
        <f t="shared" si="18"/>
        <v>13322.480499999998</v>
      </c>
      <c r="P89">
        <f t="shared" si="29"/>
        <v>92920.543199999971</v>
      </c>
      <c r="Q89">
        <f t="shared" si="30"/>
        <v>68034.543199999986</v>
      </c>
      <c r="R89">
        <f t="shared" si="31"/>
        <v>24886</v>
      </c>
      <c r="S89">
        <f t="shared" si="32"/>
        <v>84226.901624000006</v>
      </c>
      <c r="T89">
        <f t="shared" si="33"/>
        <v>28418.199462</v>
      </c>
      <c r="U89">
        <f t="shared" si="34"/>
        <v>64502.343737999996</v>
      </c>
      <c r="V89">
        <f t="shared" si="35"/>
        <v>8693.6415759999982</v>
      </c>
    </row>
    <row r="90" spans="2:22">
      <c r="B90" s="4">
        <v>39326</v>
      </c>
      <c r="C90">
        <f t="shared" si="37"/>
        <v>24690</v>
      </c>
      <c r="D90">
        <f t="shared" si="36"/>
        <v>26060.000000000004</v>
      </c>
      <c r="E90" s="5">
        <v>1.3</v>
      </c>
      <c r="F90">
        <f t="shared" si="23"/>
        <v>320.97000000000003</v>
      </c>
      <c r="G90">
        <f t="shared" si="24"/>
        <v>25010.97</v>
      </c>
      <c r="H90">
        <f t="shared" si="25"/>
        <v>3001.3164000000002</v>
      </c>
      <c r="I90">
        <f t="shared" si="26"/>
        <v>2460.3164000000002</v>
      </c>
      <c r="J90">
        <f t="shared" si="27"/>
        <v>541</v>
      </c>
      <c r="K90">
        <f t="shared" si="19"/>
        <v>2717.4647480000003</v>
      </c>
      <c r="L90">
        <f t="shared" si="20"/>
        <v>917.90259900000012</v>
      </c>
      <c r="M90">
        <f t="shared" si="21"/>
        <v>2083.4138010000001</v>
      </c>
      <c r="N90">
        <f t="shared" si="22"/>
        <v>283.851652</v>
      </c>
      <c r="O90">
        <f t="shared" si="18"/>
        <v>13739.329999999996</v>
      </c>
      <c r="P90">
        <f t="shared" si="29"/>
        <v>95921.859599999967</v>
      </c>
      <c r="Q90">
        <f t="shared" si="30"/>
        <v>70494.859599999982</v>
      </c>
      <c r="R90">
        <f t="shared" si="31"/>
        <v>25427</v>
      </c>
      <c r="S90">
        <f t="shared" si="32"/>
        <v>86944.366372000004</v>
      </c>
      <c r="T90">
        <f t="shared" si="33"/>
        <v>29336.102061000001</v>
      </c>
      <c r="U90">
        <f t="shared" si="34"/>
        <v>66585.757538999998</v>
      </c>
      <c r="V90">
        <f t="shared" si="35"/>
        <v>8977.4932279999975</v>
      </c>
    </row>
    <row r="91" spans="2:22">
      <c r="B91" s="4">
        <v>39356</v>
      </c>
      <c r="C91">
        <f t="shared" si="37"/>
        <v>24690</v>
      </c>
      <c r="D91">
        <f t="shared" si="36"/>
        <v>26060.000000000004</v>
      </c>
      <c r="E91" s="5">
        <v>4.2</v>
      </c>
      <c r="F91">
        <f t="shared" si="23"/>
        <v>1036.98</v>
      </c>
      <c r="G91">
        <f t="shared" si="24"/>
        <v>25726.98</v>
      </c>
      <c r="H91">
        <f t="shared" si="25"/>
        <v>3087.2375999999999</v>
      </c>
      <c r="I91">
        <f t="shared" si="26"/>
        <v>2546.2375999999999</v>
      </c>
      <c r="J91">
        <f t="shared" si="27"/>
        <v>541</v>
      </c>
      <c r="K91">
        <f t="shared" si="19"/>
        <v>2795.0802319999998</v>
      </c>
      <c r="L91">
        <f t="shared" si="20"/>
        <v>944.1801660000001</v>
      </c>
      <c r="M91">
        <f t="shared" si="21"/>
        <v>2143.0574339999998</v>
      </c>
      <c r="N91">
        <f t="shared" si="22"/>
        <v>292.15736799999996</v>
      </c>
      <c r="O91">
        <f t="shared" si="18"/>
        <v>14168.112999999996</v>
      </c>
      <c r="P91">
        <f t="shared" si="29"/>
        <v>98923.175999999963</v>
      </c>
      <c r="Q91">
        <f t="shared" si="30"/>
        <v>72955.175999999978</v>
      </c>
      <c r="R91">
        <f t="shared" si="31"/>
        <v>25968</v>
      </c>
      <c r="S91">
        <f t="shared" si="32"/>
        <v>89661.831120000003</v>
      </c>
      <c r="T91">
        <f t="shared" si="33"/>
        <v>30254.004660000002</v>
      </c>
      <c r="U91">
        <f t="shared" si="34"/>
        <v>68669.171340000001</v>
      </c>
      <c r="V91">
        <f t="shared" si="35"/>
        <v>9261.3448799999969</v>
      </c>
    </row>
    <row r="92" spans="2:22">
      <c r="B92" s="4">
        <v>39387</v>
      </c>
      <c r="C92">
        <f t="shared" si="37"/>
        <v>24690</v>
      </c>
      <c r="D92">
        <f t="shared" si="36"/>
        <v>26060.000000000004</v>
      </c>
      <c r="E92" s="5">
        <v>4.2</v>
      </c>
      <c r="F92">
        <f t="shared" si="23"/>
        <v>1036.98</v>
      </c>
      <c r="G92">
        <f t="shared" si="24"/>
        <v>25726.98</v>
      </c>
      <c r="H92">
        <f t="shared" si="25"/>
        <v>3087.2375999999999</v>
      </c>
      <c r="I92">
        <f t="shared" si="26"/>
        <v>2546.2375999999999</v>
      </c>
      <c r="J92">
        <f t="shared" si="27"/>
        <v>541</v>
      </c>
      <c r="K92">
        <f t="shared" si="19"/>
        <v>2795.0802319999998</v>
      </c>
      <c r="L92">
        <f t="shared" si="20"/>
        <v>944.1801660000001</v>
      </c>
      <c r="M92">
        <f t="shared" si="21"/>
        <v>2143.0574339999998</v>
      </c>
      <c r="N92">
        <f t="shared" si="22"/>
        <v>292.15736799999996</v>
      </c>
      <c r="O92">
        <f t="shared" si="18"/>
        <v>14596.895999999997</v>
      </c>
      <c r="P92">
        <f t="shared" si="29"/>
        <v>102010.41359999996</v>
      </c>
      <c r="Q92">
        <f t="shared" si="30"/>
        <v>75501.413599999971</v>
      </c>
      <c r="R92">
        <f t="shared" si="31"/>
        <v>26509</v>
      </c>
      <c r="S92">
        <f t="shared" si="32"/>
        <v>92456.911351999996</v>
      </c>
      <c r="T92">
        <f t="shared" si="33"/>
        <v>31198.184826000004</v>
      </c>
      <c r="U92">
        <f t="shared" si="34"/>
        <v>70812.228774000003</v>
      </c>
      <c r="V92">
        <f t="shared" si="35"/>
        <v>9553.5022479999971</v>
      </c>
    </row>
    <row r="93" spans="2:22">
      <c r="B93" s="4">
        <v>39417</v>
      </c>
      <c r="C93">
        <f t="shared" si="37"/>
        <v>24690</v>
      </c>
      <c r="D93">
        <f t="shared" si="36"/>
        <v>26060.000000000004</v>
      </c>
      <c r="E93" s="5">
        <v>4.2</v>
      </c>
      <c r="F93">
        <f t="shared" si="23"/>
        <v>1036.98</v>
      </c>
      <c r="G93">
        <f t="shared" si="24"/>
        <v>25726.98</v>
      </c>
      <c r="H93">
        <f t="shared" si="25"/>
        <v>3087.2375999999999</v>
      </c>
      <c r="I93">
        <f t="shared" si="26"/>
        <v>2546.2375999999999</v>
      </c>
      <c r="J93">
        <f t="shared" si="27"/>
        <v>541</v>
      </c>
      <c r="K93">
        <f t="shared" si="19"/>
        <v>2795.0802319999998</v>
      </c>
      <c r="L93">
        <f t="shared" si="20"/>
        <v>944.1801660000001</v>
      </c>
      <c r="M93">
        <f t="shared" si="21"/>
        <v>2143.0574339999998</v>
      </c>
      <c r="N93">
        <f t="shared" si="22"/>
        <v>292.15736799999996</v>
      </c>
      <c r="O93">
        <f t="shared" si="18"/>
        <v>15025.678999999996</v>
      </c>
      <c r="P93">
        <f t="shared" si="29"/>
        <v>105097.65119999995</v>
      </c>
      <c r="Q93">
        <f t="shared" si="30"/>
        <v>78047.651199999964</v>
      </c>
      <c r="R93">
        <f t="shared" si="31"/>
        <v>27050</v>
      </c>
      <c r="S93">
        <f t="shared" si="32"/>
        <v>95251.991583999989</v>
      </c>
      <c r="T93">
        <f t="shared" si="33"/>
        <v>32142.364992000003</v>
      </c>
      <c r="U93">
        <f t="shared" si="34"/>
        <v>72955.286208000005</v>
      </c>
      <c r="V93">
        <f t="shared" si="35"/>
        <v>9845.6596159999972</v>
      </c>
    </row>
    <row r="94" spans="2:22">
      <c r="B94" s="4">
        <v>39448</v>
      </c>
      <c r="C94">
        <f t="shared" si="37"/>
        <v>24690</v>
      </c>
      <c r="D94">
        <f t="shared" si="36"/>
        <v>26060.000000000004</v>
      </c>
      <c r="E94" s="5">
        <v>5.8</v>
      </c>
      <c r="F94">
        <f t="shared" si="23"/>
        <v>1432.02</v>
      </c>
      <c r="G94">
        <f t="shared" si="24"/>
        <v>26122.02</v>
      </c>
      <c r="H94">
        <f t="shared" si="25"/>
        <v>3134.6423999999997</v>
      </c>
      <c r="I94">
        <f t="shared" si="26"/>
        <v>2593.6423999999997</v>
      </c>
      <c r="J94">
        <f t="shared" si="27"/>
        <v>541</v>
      </c>
      <c r="K94">
        <f t="shared" si="19"/>
        <v>2837.9025679999995</v>
      </c>
      <c r="L94">
        <f t="shared" si="20"/>
        <v>958.67813400000011</v>
      </c>
      <c r="M94">
        <f t="shared" si="21"/>
        <v>2175.964266</v>
      </c>
      <c r="N94">
        <f t="shared" si="22"/>
        <v>296.73983199999998</v>
      </c>
      <c r="O94">
        <f t="shared" si="18"/>
        <v>15461.045999999997</v>
      </c>
      <c r="P94">
        <f t="shared" si="29"/>
        <v>108184.88879999994</v>
      </c>
      <c r="Q94">
        <f t="shared" si="30"/>
        <v>80593.888799999957</v>
      </c>
      <c r="R94">
        <f t="shared" si="31"/>
        <v>27591</v>
      </c>
      <c r="S94">
        <f t="shared" si="32"/>
        <v>98047.071815999981</v>
      </c>
      <c r="T94">
        <f t="shared" si="33"/>
        <v>33086.545158000001</v>
      </c>
      <c r="U94">
        <f t="shared" si="34"/>
        <v>75098.343642000007</v>
      </c>
      <c r="V94">
        <f t="shared" si="35"/>
        <v>10137.816983999997</v>
      </c>
    </row>
    <row r="95" spans="2:22">
      <c r="B95" s="4">
        <v>39479</v>
      </c>
      <c r="C95">
        <f t="shared" si="37"/>
        <v>24690</v>
      </c>
      <c r="D95">
        <f t="shared" si="36"/>
        <v>26060.000000000004</v>
      </c>
      <c r="E95" s="5">
        <v>5.8</v>
      </c>
      <c r="F95">
        <f t="shared" si="23"/>
        <v>1432.02</v>
      </c>
      <c r="G95">
        <f t="shared" si="24"/>
        <v>26122.02</v>
      </c>
      <c r="H95">
        <f t="shared" si="25"/>
        <v>3134.6423999999997</v>
      </c>
      <c r="I95">
        <f t="shared" si="26"/>
        <v>2593.6423999999997</v>
      </c>
      <c r="J95">
        <f t="shared" si="27"/>
        <v>541</v>
      </c>
      <c r="K95">
        <f t="shared" si="19"/>
        <v>2837.9025679999995</v>
      </c>
      <c r="L95">
        <f t="shared" si="20"/>
        <v>958.67813400000011</v>
      </c>
      <c r="M95">
        <f t="shared" si="21"/>
        <v>2175.964266</v>
      </c>
      <c r="N95">
        <f t="shared" si="22"/>
        <v>296.73983199999998</v>
      </c>
      <c r="O95">
        <f t="shared" si="18"/>
        <v>15896.412999999997</v>
      </c>
      <c r="P95">
        <f t="shared" si="29"/>
        <v>111319.53119999994</v>
      </c>
      <c r="Q95">
        <f t="shared" si="30"/>
        <v>83187.531199999954</v>
      </c>
      <c r="R95">
        <f t="shared" si="31"/>
        <v>28132</v>
      </c>
      <c r="S95">
        <f t="shared" si="32"/>
        <v>100884.97438399999</v>
      </c>
      <c r="T95">
        <f t="shared" si="33"/>
        <v>34045.223292000002</v>
      </c>
      <c r="U95">
        <f t="shared" si="34"/>
        <v>77274.307908000002</v>
      </c>
      <c r="V95">
        <f t="shared" si="35"/>
        <v>10434.556815999997</v>
      </c>
    </row>
    <row r="96" spans="2:22">
      <c r="B96" s="4">
        <v>39508</v>
      </c>
      <c r="C96">
        <f t="shared" si="37"/>
        <v>24690</v>
      </c>
      <c r="D96">
        <f t="shared" si="36"/>
        <v>26060.000000000004</v>
      </c>
      <c r="E96" s="5">
        <v>5.8</v>
      </c>
      <c r="F96">
        <f t="shared" si="23"/>
        <v>1432.02</v>
      </c>
      <c r="G96">
        <f t="shared" si="24"/>
        <v>26122.02</v>
      </c>
      <c r="H96">
        <f t="shared" si="25"/>
        <v>3134.6423999999997</v>
      </c>
      <c r="I96">
        <f t="shared" si="26"/>
        <v>2593.6423999999997</v>
      </c>
      <c r="J96">
        <f t="shared" si="27"/>
        <v>541</v>
      </c>
      <c r="K96">
        <f t="shared" si="19"/>
        <v>2837.9025679999995</v>
      </c>
      <c r="L96">
        <f t="shared" si="20"/>
        <v>958.67813400000011</v>
      </c>
      <c r="M96">
        <f t="shared" si="21"/>
        <v>2175.964266</v>
      </c>
      <c r="N96">
        <f t="shared" si="22"/>
        <v>296.73983199999998</v>
      </c>
      <c r="O96">
        <f t="shared" si="18"/>
        <v>16331.779999999997</v>
      </c>
      <c r="P96">
        <f t="shared" si="29"/>
        <v>114454.17359999994</v>
      </c>
      <c r="Q96">
        <f t="shared" si="30"/>
        <v>85781.173599999951</v>
      </c>
      <c r="R96">
        <f t="shared" si="31"/>
        <v>28673</v>
      </c>
      <c r="S96">
        <f t="shared" si="32"/>
        <v>103722.87695199999</v>
      </c>
      <c r="T96">
        <f t="shared" si="33"/>
        <v>35003.901426000004</v>
      </c>
      <c r="U96">
        <f t="shared" si="34"/>
        <v>79450.272173999998</v>
      </c>
      <c r="V96">
        <f t="shared" si="35"/>
        <v>10731.296647999996</v>
      </c>
    </row>
    <row r="97" spans="2:22">
      <c r="B97" s="4">
        <v>39539</v>
      </c>
      <c r="C97">
        <f t="shared" si="37"/>
        <v>24690</v>
      </c>
      <c r="D97">
        <f t="shared" si="36"/>
        <v>26060.000000000004</v>
      </c>
      <c r="E97" s="5">
        <v>6.3</v>
      </c>
      <c r="F97">
        <f t="shared" si="23"/>
        <v>1555.47</v>
      </c>
      <c r="G97">
        <f t="shared" si="24"/>
        <v>26245.47</v>
      </c>
      <c r="H97">
        <f t="shared" si="25"/>
        <v>3149.4564</v>
      </c>
      <c r="I97">
        <f t="shared" si="26"/>
        <v>2608.4564</v>
      </c>
      <c r="J97">
        <f t="shared" si="27"/>
        <v>541</v>
      </c>
      <c r="K97">
        <f t="shared" si="19"/>
        <v>2851.2845480000001</v>
      </c>
      <c r="L97">
        <f t="shared" si="20"/>
        <v>963.20874900000013</v>
      </c>
      <c r="M97">
        <f t="shared" si="21"/>
        <v>2186.2476510000001</v>
      </c>
      <c r="N97">
        <f t="shared" si="22"/>
        <v>298.171852</v>
      </c>
      <c r="O97">
        <f t="shared" si="18"/>
        <v>16769.204499999996</v>
      </c>
      <c r="P97">
        <f t="shared" si="29"/>
        <v>117588.81599999993</v>
      </c>
      <c r="Q97">
        <f t="shared" si="30"/>
        <v>88374.815999999948</v>
      </c>
      <c r="R97">
        <f t="shared" si="31"/>
        <v>29214</v>
      </c>
      <c r="S97">
        <f t="shared" si="32"/>
        <v>106560.77952</v>
      </c>
      <c r="T97">
        <f t="shared" si="33"/>
        <v>35962.579560000006</v>
      </c>
      <c r="U97">
        <f t="shared" si="34"/>
        <v>81626.236439999993</v>
      </c>
      <c r="V97">
        <f t="shared" si="35"/>
        <v>11028.036479999995</v>
      </c>
    </row>
    <row r="98" spans="2:22">
      <c r="B98" s="4">
        <v>39569</v>
      </c>
      <c r="C98">
        <f t="shared" si="37"/>
        <v>24690</v>
      </c>
      <c r="D98">
        <f t="shared" si="36"/>
        <v>26060.000000000004</v>
      </c>
      <c r="E98" s="5">
        <v>6.3</v>
      </c>
      <c r="F98">
        <f t="shared" si="23"/>
        <v>1555.47</v>
      </c>
      <c r="G98">
        <f t="shared" si="24"/>
        <v>26245.47</v>
      </c>
      <c r="H98">
        <f t="shared" si="25"/>
        <v>3149.4564</v>
      </c>
      <c r="I98">
        <f t="shared" si="26"/>
        <v>2608.4564</v>
      </c>
      <c r="J98">
        <f t="shared" si="27"/>
        <v>541</v>
      </c>
      <c r="K98">
        <f t="shared" si="19"/>
        <v>2851.2845480000001</v>
      </c>
      <c r="L98">
        <f t="shared" si="20"/>
        <v>963.20874900000013</v>
      </c>
      <c r="M98">
        <f t="shared" si="21"/>
        <v>2186.2476510000001</v>
      </c>
      <c r="N98">
        <f t="shared" si="22"/>
        <v>298.171852</v>
      </c>
      <c r="O98">
        <f t="shared" si="18"/>
        <v>17206.628999999997</v>
      </c>
      <c r="P98">
        <f t="shared" si="29"/>
        <v>120738.27239999993</v>
      </c>
      <c r="Q98">
        <f t="shared" si="30"/>
        <v>90983.272399999943</v>
      </c>
      <c r="R98">
        <f t="shared" si="31"/>
        <v>29755</v>
      </c>
      <c r="S98">
        <f t="shared" si="32"/>
        <v>109412.06406799999</v>
      </c>
      <c r="T98">
        <f t="shared" si="33"/>
        <v>36925.788309000003</v>
      </c>
      <c r="U98">
        <f t="shared" si="34"/>
        <v>83812.484090999991</v>
      </c>
      <c r="V98">
        <f t="shared" si="35"/>
        <v>11326.208331999995</v>
      </c>
    </row>
    <row r="99" spans="2:22">
      <c r="B99" s="4">
        <v>39600</v>
      </c>
      <c r="C99">
        <f t="shared" si="37"/>
        <v>25440</v>
      </c>
      <c r="D99">
        <f t="shared" si="36"/>
        <v>26850</v>
      </c>
      <c r="E99" s="5">
        <v>6.3</v>
      </c>
      <c r="F99">
        <f t="shared" si="23"/>
        <v>1602.72</v>
      </c>
      <c r="G99">
        <f t="shared" si="24"/>
        <v>27042.720000000001</v>
      </c>
      <c r="H99">
        <f t="shared" si="25"/>
        <v>3245.1264000000001</v>
      </c>
      <c r="I99">
        <f t="shared" si="26"/>
        <v>2704.1264000000001</v>
      </c>
      <c r="J99">
        <f t="shared" si="27"/>
        <v>541</v>
      </c>
      <c r="K99">
        <f t="shared" si="19"/>
        <v>2937.7064479999999</v>
      </c>
      <c r="L99">
        <f t="shared" si="20"/>
        <v>992.46782400000018</v>
      </c>
      <c r="M99">
        <f t="shared" si="21"/>
        <v>2252.6585760000003</v>
      </c>
      <c r="N99">
        <f t="shared" si="22"/>
        <v>307.41995199999997</v>
      </c>
      <c r="O99">
        <f t="shared" si="18"/>
        <v>17657.340999999997</v>
      </c>
      <c r="P99">
        <f t="shared" si="29"/>
        <v>123887.72879999992</v>
      </c>
      <c r="Q99">
        <f t="shared" si="30"/>
        <v>93591.728799999939</v>
      </c>
      <c r="R99">
        <f t="shared" si="31"/>
        <v>30296</v>
      </c>
      <c r="S99">
        <f t="shared" si="32"/>
        <v>112263.34861599999</v>
      </c>
      <c r="T99">
        <f t="shared" si="33"/>
        <v>37888.997058000001</v>
      </c>
      <c r="U99">
        <f t="shared" si="34"/>
        <v>85998.731741999989</v>
      </c>
      <c r="V99">
        <f t="shared" si="35"/>
        <v>11624.380183999994</v>
      </c>
    </row>
    <row r="100" spans="2:22">
      <c r="B100" s="4">
        <v>39630</v>
      </c>
      <c r="C100">
        <f t="shared" si="37"/>
        <v>25440</v>
      </c>
      <c r="D100">
        <f t="shared" si="36"/>
        <v>26850</v>
      </c>
      <c r="E100" s="5">
        <v>9.1999999999999993</v>
      </c>
      <c r="F100">
        <f t="shared" si="23"/>
        <v>2340.4799999999996</v>
      </c>
      <c r="G100">
        <f t="shared" si="24"/>
        <v>27780.48</v>
      </c>
      <c r="H100">
        <f t="shared" si="25"/>
        <v>3333.6576</v>
      </c>
      <c r="I100">
        <f t="shared" si="26"/>
        <v>2792.6576</v>
      </c>
      <c r="J100">
        <f t="shared" si="27"/>
        <v>541</v>
      </c>
      <c r="K100">
        <f t="shared" si="19"/>
        <v>3017.6796319999999</v>
      </c>
      <c r="L100">
        <f t="shared" si="20"/>
        <v>1019.543616</v>
      </c>
      <c r="M100">
        <f t="shared" si="21"/>
        <v>2314.1139840000001</v>
      </c>
      <c r="N100">
        <f t="shared" si="22"/>
        <v>315.97796799999998</v>
      </c>
      <c r="O100">
        <f t="shared" si="18"/>
        <v>18120.348999999995</v>
      </c>
      <c r="P100">
        <f t="shared" si="29"/>
        <v>127132.85519999992</v>
      </c>
      <c r="Q100">
        <f t="shared" si="30"/>
        <v>96295.855199999933</v>
      </c>
      <c r="R100">
        <f t="shared" si="31"/>
        <v>30837</v>
      </c>
      <c r="S100">
        <f t="shared" si="32"/>
        <v>115201.05506399999</v>
      </c>
      <c r="T100">
        <f t="shared" si="33"/>
        <v>38881.464882</v>
      </c>
      <c r="U100">
        <f t="shared" si="34"/>
        <v>88251.390317999991</v>
      </c>
      <c r="V100">
        <f t="shared" si="35"/>
        <v>11931.800135999994</v>
      </c>
    </row>
    <row r="101" spans="2:22">
      <c r="B101" s="4">
        <v>39661</v>
      </c>
      <c r="C101">
        <f t="shared" si="37"/>
        <v>25440</v>
      </c>
      <c r="D101">
        <f t="shared" si="36"/>
        <v>26850</v>
      </c>
      <c r="E101" s="5">
        <v>9.1999999999999993</v>
      </c>
      <c r="F101">
        <f t="shared" si="23"/>
        <v>2340.4799999999996</v>
      </c>
      <c r="G101">
        <f t="shared" si="24"/>
        <v>27780.48</v>
      </c>
      <c r="H101">
        <f t="shared" si="25"/>
        <v>3333.6576</v>
      </c>
      <c r="I101">
        <f t="shared" si="26"/>
        <v>2792.6576</v>
      </c>
      <c r="J101">
        <f t="shared" si="27"/>
        <v>541</v>
      </c>
      <c r="K101">
        <f t="shared" si="19"/>
        <v>3017.6796319999999</v>
      </c>
      <c r="L101">
        <f t="shared" si="20"/>
        <v>1019.543616</v>
      </c>
      <c r="M101">
        <f t="shared" si="21"/>
        <v>2314.1139840000001</v>
      </c>
      <c r="N101">
        <f t="shared" si="22"/>
        <v>315.97796799999998</v>
      </c>
      <c r="O101">
        <f t="shared" si="18"/>
        <v>18583.356999999996</v>
      </c>
      <c r="P101">
        <f t="shared" si="29"/>
        <v>130466.51279999992</v>
      </c>
      <c r="Q101">
        <f t="shared" si="30"/>
        <v>99088.512799999939</v>
      </c>
      <c r="R101">
        <f t="shared" si="31"/>
        <v>31378</v>
      </c>
      <c r="S101">
        <f t="shared" si="32"/>
        <v>118218.73469599998</v>
      </c>
      <c r="T101">
        <f t="shared" si="33"/>
        <v>39901.008498000003</v>
      </c>
      <c r="U101">
        <f t="shared" si="34"/>
        <v>90565.504301999987</v>
      </c>
      <c r="V101">
        <f t="shared" si="35"/>
        <v>12247.778103999994</v>
      </c>
    </row>
    <row r="102" spans="2:22">
      <c r="B102" s="4">
        <v>39692</v>
      </c>
      <c r="C102">
        <f t="shared" si="37"/>
        <v>25440</v>
      </c>
      <c r="D102">
        <f t="shared" si="36"/>
        <v>26850</v>
      </c>
      <c r="E102" s="5">
        <v>9.1999999999999993</v>
      </c>
      <c r="F102">
        <f t="shared" si="23"/>
        <v>2340.4799999999996</v>
      </c>
      <c r="G102">
        <f t="shared" si="24"/>
        <v>27780.48</v>
      </c>
      <c r="H102">
        <f t="shared" si="25"/>
        <v>3333.6576</v>
      </c>
      <c r="I102">
        <f t="shared" si="26"/>
        <v>2792.6576</v>
      </c>
      <c r="J102">
        <f t="shared" si="27"/>
        <v>541</v>
      </c>
      <c r="K102">
        <f t="shared" si="19"/>
        <v>3017.6796319999999</v>
      </c>
      <c r="L102">
        <f t="shared" si="20"/>
        <v>1019.543616</v>
      </c>
      <c r="M102">
        <f t="shared" si="21"/>
        <v>2314.1139840000001</v>
      </c>
      <c r="N102">
        <f t="shared" si="22"/>
        <v>315.97796799999998</v>
      </c>
      <c r="O102">
        <f t="shared" si="18"/>
        <v>19046.364999999994</v>
      </c>
      <c r="P102">
        <f t="shared" si="29"/>
        <v>133800.17039999992</v>
      </c>
      <c r="Q102">
        <f t="shared" si="30"/>
        <v>101881.17039999994</v>
      </c>
      <c r="R102">
        <f t="shared" si="31"/>
        <v>31919</v>
      </c>
      <c r="S102">
        <f t="shared" si="32"/>
        <v>121236.41432799998</v>
      </c>
      <c r="T102">
        <f t="shared" si="33"/>
        <v>40920.552114000006</v>
      </c>
      <c r="U102">
        <f t="shared" si="34"/>
        <v>92879.618285999983</v>
      </c>
      <c r="V102">
        <f t="shared" si="35"/>
        <v>12563.756071999993</v>
      </c>
    </row>
    <row r="103" spans="2:22">
      <c r="B103" s="4">
        <v>39722</v>
      </c>
      <c r="C103">
        <f t="shared" si="37"/>
        <v>25440</v>
      </c>
      <c r="D103">
        <f t="shared" si="36"/>
        <v>26850</v>
      </c>
      <c r="E103" s="5">
        <v>12.9</v>
      </c>
      <c r="F103">
        <f t="shared" si="23"/>
        <v>3281.76</v>
      </c>
      <c r="G103">
        <f t="shared" si="24"/>
        <v>28721.760000000002</v>
      </c>
      <c r="H103">
        <f t="shared" si="25"/>
        <v>3446.6112000000003</v>
      </c>
      <c r="I103">
        <f t="shared" si="26"/>
        <v>2905.6112000000003</v>
      </c>
      <c r="J103">
        <f t="shared" si="27"/>
        <v>541</v>
      </c>
      <c r="K103">
        <f t="shared" si="19"/>
        <v>3119.7143840000003</v>
      </c>
      <c r="L103">
        <f t="shared" si="20"/>
        <v>1054.0885920000001</v>
      </c>
      <c r="M103">
        <f t="shared" si="21"/>
        <v>2392.5226080000002</v>
      </c>
      <c r="N103">
        <f t="shared" si="22"/>
        <v>326.896816</v>
      </c>
      <c r="O103">
        <f t="shared" si="18"/>
        <v>19288.660999999996</v>
      </c>
      <c r="P103">
        <f t="shared" si="29"/>
        <v>137133.82799999992</v>
      </c>
      <c r="Q103">
        <f t="shared" si="30"/>
        <v>104673.82799999995</v>
      </c>
      <c r="R103">
        <f t="shared" si="31"/>
        <v>32460</v>
      </c>
      <c r="S103">
        <f t="shared" si="32"/>
        <v>124254.09395999998</v>
      </c>
      <c r="T103">
        <f t="shared" si="33"/>
        <v>41940.095730000008</v>
      </c>
      <c r="U103">
        <f t="shared" si="34"/>
        <v>95193.732269999979</v>
      </c>
      <c r="V103">
        <f t="shared" si="35"/>
        <v>12879.734039999992</v>
      </c>
    </row>
    <row r="104" spans="2:22">
      <c r="B104" s="4">
        <v>39753</v>
      </c>
      <c r="C104">
        <f t="shared" si="37"/>
        <v>25440</v>
      </c>
      <c r="D104">
        <f t="shared" si="36"/>
        <v>26850</v>
      </c>
      <c r="E104" s="5">
        <v>12.9</v>
      </c>
      <c r="F104">
        <f t="shared" si="23"/>
        <v>3281.76</v>
      </c>
      <c r="G104">
        <f t="shared" si="24"/>
        <v>28721.760000000002</v>
      </c>
      <c r="H104">
        <f t="shared" si="25"/>
        <v>3446.6112000000003</v>
      </c>
      <c r="I104">
        <f t="shared" si="26"/>
        <v>2905.6112000000003</v>
      </c>
      <c r="J104">
        <f t="shared" si="27"/>
        <v>541</v>
      </c>
      <c r="K104">
        <f t="shared" si="19"/>
        <v>3119.7143840000003</v>
      </c>
      <c r="L104">
        <f t="shared" si="20"/>
        <v>1054.0885920000001</v>
      </c>
      <c r="M104">
        <f t="shared" si="21"/>
        <v>2392.5226080000002</v>
      </c>
      <c r="N104">
        <f t="shared" si="22"/>
        <v>326.896816</v>
      </c>
      <c r="O104">
        <f t="shared" si="18"/>
        <v>19530.956999999995</v>
      </c>
      <c r="P104">
        <f t="shared" si="29"/>
        <v>140580.43919999994</v>
      </c>
      <c r="Q104">
        <f t="shared" si="30"/>
        <v>107579.43919999995</v>
      </c>
      <c r="R104">
        <f t="shared" si="31"/>
        <v>33001</v>
      </c>
      <c r="S104">
        <f t="shared" si="32"/>
        <v>127373.80834399999</v>
      </c>
      <c r="T104">
        <f t="shared" si="33"/>
        <v>42994.184322000008</v>
      </c>
      <c r="U104">
        <f t="shared" si="34"/>
        <v>97586.254877999978</v>
      </c>
      <c r="V104">
        <f t="shared" si="35"/>
        <v>13206.630855999992</v>
      </c>
    </row>
    <row r="105" spans="2:22">
      <c r="B105" s="4">
        <v>39783</v>
      </c>
      <c r="C105">
        <f t="shared" si="37"/>
        <v>25440</v>
      </c>
      <c r="D105">
        <f t="shared" si="36"/>
        <v>26850</v>
      </c>
      <c r="E105" s="5">
        <v>12.9</v>
      </c>
      <c r="F105">
        <f t="shared" si="23"/>
        <v>3281.76</v>
      </c>
      <c r="G105">
        <f t="shared" si="24"/>
        <v>28721.760000000002</v>
      </c>
      <c r="H105">
        <f t="shared" si="25"/>
        <v>3446.6112000000003</v>
      </c>
      <c r="I105">
        <f t="shared" si="26"/>
        <v>2905.6112000000003</v>
      </c>
      <c r="J105">
        <f t="shared" si="27"/>
        <v>541</v>
      </c>
      <c r="K105">
        <f t="shared" si="19"/>
        <v>3119.7143840000003</v>
      </c>
      <c r="L105">
        <f t="shared" si="20"/>
        <v>1054.0885920000001</v>
      </c>
      <c r="M105">
        <f t="shared" si="21"/>
        <v>2392.5226080000002</v>
      </c>
      <c r="N105">
        <f t="shared" si="22"/>
        <v>326.896816</v>
      </c>
      <c r="O105">
        <f t="shared" si="18"/>
        <v>19773.252999999993</v>
      </c>
      <c r="P105">
        <f t="shared" si="29"/>
        <v>144027.05039999995</v>
      </c>
      <c r="Q105">
        <f t="shared" si="30"/>
        <v>110485.05039999995</v>
      </c>
      <c r="R105">
        <f t="shared" si="31"/>
        <v>33542</v>
      </c>
      <c r="S105">
        <f t="shared" si="32"/>
        <v>130493.522728</v>
      </c>
      <c r="T105">
        <f t="shared" si="33"/>
        <v>44048.272914000008</v>
      </c>
      <c r="U105">
        <f t="shared" si="34"/>
        <v>99978.777485999977</v>
      </c>
      <c r="V105">
        <f t="shared" si="35"/>
        <v>13533.527671999993</v>
      </c>
    </row>
    <row r="106" spans="2:22">
      <c r="B106" s="4">
        <v>39814</v>
      </c>
      <c r="C106">
        <f t="shared" si="37"/>
        <v>25440</v>
      </c>
      <c r="D106">
        <f t="shared" si="36"/>
        <v>26850</v>
      </c>
      <c r="E106" s="5">
        <v>16.600000000000001</v>
      </c>
      <c r="F106">
        <f t="shared" si="23"/>
        <v>4223.0400000000009</v>
      </c>
      <c r="G106">
        <f t="shared" si="24"/>
        <v>29663.040000000001</v>
      </c>
      <c r="H106">
        <f t="shared" si="25"/>
        <v>3559.5648000000001</v>
      </c>
      <c r="I106">
        <f t="shared" si="26"/>
        <v>3018.5648000000001</v>
      </c>
      <c r="J106">
        <f t="shared" si="27"/>
        <v>541</v>
      </c>
      <c r="K106">
        <f t="shared" si="19"/>
        <v>3221.7491360000004</v>
      </c>
      <c r="L106">
        <f t="shared" si="20"/>
        <v>1088.6335680000002</v>
      </c>
      <c r="M106">
        <f t="shared" si="21"/>
        <v>2470.9312319999999</v>
      </c>
      <c r="N106">
        <f t="shared" si="22"/>
        <v>337.81566399999997</v>
      </c>
      <c r="O106">
        <f t="shared" si="18"/>
        <v>20029.759499999996</v>
      </c>
      <c r="P106">
        <f t="shared" si="29"/>
        <v>147473.66159999996</v>
      </c>
      <c r="Q106">
        <f t="shared" si="30"/>
        <v>113390.66159999995</v>
      </c>
      <c r="R106">
        <f t="shared" si="31"/>
        <v>34083</v>
      </c>
      <c r="S106">
        <f t="shared" si="32"/>
        <v>133613.237112</v>
      </c>
      <c r="T106">
        <f t="shared" si="33"/>
        <v>45102.361506000008</v>
      </c>
      <c r="U106">
        <f t="shared" si="34"/>
        <v>102371.30009399998</v>
      </c>
      <c r="V106">
        <f t="shared" si="35"/>
        <v>13860.424487999993</v>
      </c>
    </row>
    <row r="107" spans="2:22">
      <c r="B107" s="4">
        <v>39845</v>
      </c>
      <c r="C107">
        <f t="shared" si="37"/>
        <v>25440</v>
      </c>
      <c r="D107">
        <f t="shared" si="36"/>
        <v>26850</v>
      </c>
      <c r="E107" s="5">
        <v>16.600000000000001</v>
      </c>
      <c r="F107">
        <f t="shared" si="23"/>
        <v>4223.0400000000009</v>
      </c>
      <c r="G107">
        <f t="shared" si="24"/>
        <v>29663.040000000001</v>
      </c>
      <c r="H107">
        <f t="shared" si="25"/>
        <v>3559.5648000000001</v>
      </c>
      <c r="I107">
        <f t="shared" si="26"/>
        <v>3018.5648000000001</v>
      </c>
      <c r="J107">
        <f t="shared" si="27"/>
        <v>541</v>
      </c>
      <c r="K107">
        <f t="shared" si="19"/>
        <v>3221.7491360000004</v>
      </c>
      <c r="L107">
        <f t="shared" si="20"/>
        <v>1088.6335680000002</v>
      </c>
      <c r="M107">
        <f t="shared" si="21"/>
        <v>2470.9312319999999</v>
      </c>
      <c r="N107">
        <f t="shared" si="22"/>
        <v>337.81566399999997</v>
      </c>
      <c r="O107">
        <f t="shared" si="18"/>
        <v>20286.266</v>
      </c>
      <c r="P107">
        <f t="shared" si="29"/>
        <v>151033.22639999996</v>
      </c>
      <c r="Q107">
        <f t="shared" si="30"/>
        <v>116409.22639999996</v>
      </c>
      <c r="R107">
        <f t="shared" si="31"/>
        <v>34624</v>
      </c>
      <c r="S107">
        <f t="shared" si="32"/>
        <v>136834.986248</v>
      </c>
      <c r="T107">
        <f t="shared" si="33"/>
        <v>46190.995074000006</v>
      </c>
      <c r="U107">
        <f t="shared" si="34"/>
        <v>104842.23132599998</v>
      </c>
      <c r="V107">
        <f t="shared" si="35"/>
        <v>14198.240151999993</v>
      </c>
    </row>
    <row r="108" spans="2:22">
      <c r="B108" s="4">
        <v>39873</v>
      </c>
      <c r="C108">
        <f t="shared" si="37"/>
        <v>25440</v>
      </c>
      <c r="D108">
        <f>IF(G$2&gt;B108,0,IF(B108&lt;K$2,(IF(B108&lt;H$3,I$4,IF(B108=H$3,ROUNDUP(I$4*1.03/100,1)*100,IF(B108&lt;EOMONTH(H$3,11),ROUNDUP(I$4*1.03/100,1)*100,ROUNDUP(1.03/100*D96,1)*100)))),IF(B108&lt;L$2,IF(B108&lt;EOMONTH(K$2,11),ROUNDUP(K$4*1.03*1.03/100,1)*100,ROUNDUP(1.03/100*D96,1)*100),ROUNDUP(D48*1.03*1.03*1.03*1.03*1.03*1.03/100,1)*100)))</f>
        <v>26850</v>
      </c>
      <c r="E108" s="5">
        <v>16.600000000000001</v>
      </c>
      <c r="F108">
        <f t="shared" si="23"/>
        <v>4223.0400000000009</v>
      </c>
      <c r="G108">
        <f t="shared" si="24"/>
        <v>29663.040000000001</v>
      </c>
      <c r="H108">
        <f t="shared" si="25"/>
        <v>3559.5648000000001</v>
      </c>
      <c r="I108">
        <f t="shared" si="26"/>
        <v>3018.5648000000001</v>
      </c>
      <c r="J108">
        <f t="shared" si="27"/>
        <v>541</v>
      </c>
      <c r="K108">
        <f t="shared" si="19"/>
        <v>3221.7491360000004</v>
      </c>
      <c r="L108">
        <f t="shared" si="20"/>
        <v>1088.6335680000002</v>
      </c>
      <c r="M108">
        <f t="shared" si="21"/>
        <v>2470.9312319999999</v>
      </c>
      <c r="N108">
        <f t="shared" si="22"/>
        <v>337.81566399999997</v>
      </c>
      <c r="O108">
        <f t="shared" si="18"/>
        <v>20542.772500000003</v>
      </c>
      <c r="P108">
        <f t="shared" si="29"/>
        <v>154592.79119999995</v>
      </c>
      <c r="Q108">
        <f t="shared" si="30"/>
        <v>119427.79119999995</v>
      </c>
      <c r="R108">
        <f t="shared" si="31"/>
        <v>35165</v>
      </c>
      <c r="S108">
        <f t="shared" si="32"/>
        <v>140056.735384</v>
      </c>
      <c r="T108">
        <f t="shared" si="33"/>
        <v>47279.628642000003</v>
      </c>
      <c r="U108">
        <f t="shared" si="34"/>
        <v>107313.16255799998</v>
      </c>
      <c r="V108">
        <f t="shared" si="35"/>
        <v>14536.055815999993</v>
      </c>
    </row>
    <row r="109" spans="2:22">
      <c r="B109" s="4">
        <v>39904</v>
      </c>
      <c r="C109">
        <f t="shared" si="37"/>
        <v>25440</v>
      </c>
      <c r="D109">
        <f t="shared" ref="D109:D172" si="38">IF(G$2&gt;B109,0,IF(B109&lt;K$2,(IF(B109&lt;H$3,I$4,IF(B109=H$3,ROUNDUP(I$4*1.03/100,1)*100,IF(B109&lt;EOMONTH(H$3,11),ROUNDUP(I$4*1.03/100,1)*100,ROUNDUP(1.03/100*D97,1)*100)))),IF(B109&lt;L$2,IF(B109&lt;EOMONTH(K$2,11),ROUNDUP(K$4*1.03*1.03/100,1)*100,ROUNDUP(1.03/100*D97,1)*100),ROUNDUP(D49*1.03*1.03*1.03*1.03*1.03*1.03/100,1)*100)))</f>
        <v>26850</v>
      </c>
      <c r="E109" s="5">
        <v>16.899999999999999</v>
      </c>
      <c r="F109">
        <f t="shared" si="23"/>
        <v>4299.3599999999997</v>
      </c>
      <c r="G109">
        <f t="shared" si="24"/>
        <v>29739.360000000001</v>
      </c>
      <c r="H109">
        <f t="shared" si="25"/>
        <v>3568.7231999999999</v>
      </c>
      <c r="I109">
        <f t="shared" si="26"/>
        <v>3027.7231999999999</v>
      </c>
      <c r="J109">
        <f t="shared" si="27"/>
        <v>541</v>
      </c>
      <c r="K109">
        <f t="shared" si="19"/>
        <v>3230.0222239999998</v>
      </c>
      <c r="L109">
        <f t="shared" si="20"/>
        <v>1091.434512</v>
      </c>
      <c r="M109">
        <f t="shared" si="21"/>
        <v>2477.2886880000001</v>
      </c>
      <c r="N109">
        <f t="shared" si="22"/>
        <v>338.70097599999997</v>
      </c>
      <c r="O109">
        <f t="shared" si="18"/>
        <v>20799.894333333337</v>
      </c>
      <c r="P109">
        <f t="shared" si="29"/>
        <v>158152.35599999994</v>
      </c>
      <c r="Q109">
        <f t="shared" si="30"/>
        <v>122446.35599999994</v>
      </c>
      <c r="R109">
        <f t="shared" si="31"/>
        <v>35706</v>
      </c>
      <c r="S109">
        <f t="shared" si="32"/>
        <v>143278.48452</v>
      </c>
      <c r="T109">
        <f t="shared" si="33"/>
        <v>48368.262210000001</v>
      </c>
      <c r="U109">
        <f t="shared" si="34"/>
        <v>109784.09378999998</v>
      </c>
      <c r="V109">
        <f t="shared" si="35"/>
        <v>14873.871479999993</v>
      </c>
    </row>
    <row r="110" spans="2:22">
      <c r="B110" s="4">
        <v>39934</v>
      </c>
      <c r="C110">
        <f t="shared" si="37"/>
        <v>25440</v>
      </c>
      <c r="D110">
        <f t="shared" si="38"/>
        <v>26850</v>
      </c>
      <c r="E110" s="5">
        <v>16.899999999999999</v>
      </c>
      <c r="F110">
        <f t="shared" si="23"/>
        <v>4299.3599999999997</v>
      </c>
      <c r="G110">
        <f t="shared" si="24"/>
        <v>29739.360000000001</v>
      </c>
      <c r="H110">
        <f t="shared" si="25"/>
        <v>3568.7231999999999</v>
      </c>
      <c r="I110">
        <f t="shared" si="26"/>
        <v>3027.7231999999999</v>
      </c>
      <c r="J110">
        <f t="shared" si="27"/>
        <v>541</v>
      </c>
      <c r="K110">
        <f t="shared" si="19"/>
        <v>3230.0222239999998</v>
      </c>
      <c r="L110">
        <f t="shared" si="20"/>
        <v>1091.434512</v>
      </c>
      <c r="M110">
        <f t="shared" si="21"/>
        <v>2477.2886880000001</v>
      </c>
      <c r="N110">
        <f t="shared" si="22"/>
        <v>338.70097599999997</v>
      </c>
      <c r="O110">
        <f t="shared" si="18"/>
        <v>21057.016166666672</v>
      </c>
      <c r="P110">
        <f t="shared" si="29"/>
        <v>161721.07919999995</v>
      </c>
      <c r="Q110">
        <f t="shared" si="30"/>
        <v>125474.07919999993</v>
      </c>
      <c r="R110">
        <f t="shared" si="31"/>
        <v>36247</v>
      </c>
      <c r="S110">
        <f t="shared" si="32"/>
        <v>146508.50674399998</v>
      </c>
      <c r="T110">
        <f t="shared" si="33"/>
        <v>49459.696722000001</v>
      </c>
      <c r="U110">
        <f t="shared" si="34"/>
        <v>112261.38247799998</v>
      </c>
      <c r="V110">
        <f t="shared" si="35"/>
        <v>15212.572455999993</v>
      </c>
    </row>
    <row r="111" spans="2:22">
      <c r="B111" s="4">
        <v>39965</v>
      </c>
      <c r="C111">
        <f t="shared" si="37"/>
        <v>26210.000000000004</v>
      </c>
      <c r="D111">
        <f t="shared" si="38"/>
        <v>27660.000000000004</v>
      </c>
      <c r="E111" s="5">
        <v>16.899999999999999</v>
      </c>
      <c r="F111">
        <f t="shared" si="23"/>
        <v>4429.49</v>
      </c>
      <c r="G111">
        <f t="shared" si="24"/>
        <v>30639.490000000005</v>
      </c>
      <c r="H111">
        <f t="shared" si="25"/>
        <v>3676.7388000000005</v>
      </c>
      <c r="I111">
        <f t="shared" si="26"/>
        <v>3135.7388000000005</v>
      </c>
      <c r="J111">
        <f t="shared" si="27"/>
        <v>541</v>
      </c>
      <c r="K111">
        <f t="shared" si="19"/>
        <v>3327.5963160000006</v>
      </c>
      <c r="L111">
        <f t="shared" si="20"/>
        <v>1124.4692830000004</v>
      </c>
      <c r="M111">
        <f t="shared" si="21"/>
        <v>2552.2695170000006</v>
      </c>
      <c r="N111">
        <f t="shared" si="22"/>
        <v>349.14248400000002</v>
      </c>
      <c r="O111">
        <f t="shared" si="18"/>
        <v>21323.086000000007</v>
      </c>
      <c r="P111">
        <f t="shared" si="29"/>
        <v>165289.80239999996</v>
      </c>
      <c r="Q111">
        <f t="shared" si="30"/>
        <v>128501.80239999993</v>
      </c>
      <c r="R111">
        <f t="shared" si="31"/>
        <v>36788</v>
      </c>
      <c r="S111">
        <f t="shared" si="32"/>
        <v>149738.52896799997</v>
      </c>
      <c r="T111">
        <f t="shared" si="33"/>
        <v>50551.131234</v>
      </c>
      <c r="U111">
        <f t="shared" si="34"/>
        <v>114738.67116599999</v>
      </c>
      <c r="V111">
        <f t="shared" si="35"/>
        <v>15551.273431999993</v>
      </c>
    </row>
    <row r="112" spans="2:22">
      <c r="B112" s="4">
        <v>39995</v>
      </c>
      <c r="C112">
        <f t="shared" si="37"/>
        <v>26210.000000000004</v>
      </c>
      <c r="D112">
        <f t="shared" si="38"/>
        <v>27660.000000000004</v>
      </c>
      <c r="E112" s="5">
        <v>18.5</v>
      </c>
      <c r="F112">
        <f t="shared" si="23"/>
        <v>4848.8500000000004</v>
      </c>
      <c r="G112">
        <f t="shared" si="24"/>
        <v>31058.850000000006</v>
      </c>
      <c r="H112">
        <f t="shared" si="25"/>
        <v>3727.0620000000004</v>
      </c>
      <c r="I112">
        <f t="shared" si="26"/>
        <v>3186.0620000000004</v>
      </c>
      <c r="J112">
        <f t="shared" si="27"/>
        <v>541</v>
      </c>
      <c r="K112">
        <f t="shared" si="19"/>
        <v>3373.0549400000004</v>
      </c>
      <c r="L112">
        <f t="shared" si="20"/>
        <v>1139.8597950000003</v>
      </c>
      <c r="M112">
        <f t="shared" si="21"/>
        <v>2587.2022050000005</v>
      </c>
      <c r="N112">
        <f t="shared" si="22"/>
        <v>354.00706000000002</v>
      </c>
      <c r="O112">
        <f t="shared" si="18"/>
        <v>21595.303500000005</v>
      </c>
      <c r="P112">
        <f t="shared" si="29"/>
        <v>168966.54119999995</v>
      </c>
      <c r="Q112">
        <f t="shared" si="30"/>
        <v>131637.54119999992</v>
      </c>
      <c r="R112">
        <f t="shared" si="31"/>
        <v>37329</v>
      </c>
      <c r="S112">
        <f t="shared" si="32"/>
        <v>153066.12528399998</v>
      </c>
      <c r="T112">
        <f t="shared" si="33"/>
        <v>51675.600516999999</v>
      </c>
      <c r="U112">
        <f t="shared" si="34"/>
        <v>117290.94068299999</v>
      </c>
      <c r="V112">
        <f t="shared" si="35"/>
        <v>15900.415915999993</v>
      </c>
    </row>
    <row r="113" spans="2:22">
      <c r="B113" s="4">
        <v>40026</v>
      </c>
      <c r="C113">
        <f t="shared" si="37"/>
        <v>26210.000000000004</v>
      </c>
      <c r="D113">
        <f t="shared" si="38"/>
        <v>27660.000000000004</v>
      </c>
      <c r="E113" s="5">
        <v>18.5</v>
      </c>
      <c r="F113">
        <f t="shared" si="23"/>
        <v>4848.8500000000004</v>
      </c>
      <c r="G113">
        <f t="shared" si="24"/>
        <v>31058.850000000006</v>
      </c>
      <c r="H113">
        <f t="shared" si="25"/>
        <v>3727.0620000000004</v>
      </c>
      <c r="I113">
        <f t="shared" si="26"/>
        <v>3186.0620000000004</v>
      </c>
      <c r="J113">
        <f t="shared" si="27"/>
        <v>541</v>
      </c>
      <c r="K113">
        <f t="shared" si="19"/>
        <v>3373.0549400000004</v>
      </c>
      <c r="L113">
        <f t="shared" si="20"/>
        <v>1139.8597950000003</v>
      </c>
      <c r="M113">
        <f t="shared" si="21"/>
        <v>2587.2022050000005</v>
      </c>
      <c r="N113">
        <f t="shared" si="22"/>
        <v>354.00706000000002</v>
      </c>
      <c r="O113">
        <f t="shared" si="18"/>
        <v>21867.521000000008</v>
      </c>
      <c r="P113">
        <f t="shared" si="29"/>
        <v>172693.60319999995</v>
      </c>
      <c r="Q113">
        <f t="shared" si="30"/>
        <v>134823.60319999992</v>
      </c>
      <c r="R113">
        <f t="shared" si="31"/>
        <v>37870</v>
      </c>
      <c r="S113">
        <f t="shared" si="32"/>
        <v>156439.18022399998</v>
      </c>
      <c r="T113">
        <f t="shared" si="33"/>
        <v>52815.460311999996</v>
      </c>
      <c r="U113">
        <f t="shared" si="34"/>
        <v>119878.14288799999</v>
      </c>
      <c r="V113">
        <f t="shared" si="35"/>
        <v>16254.422975999993</v>
      </c>
    </row>
    <row r="114" spans="2:22">
      <c r="B114" s="4">
        <v>40057</v>
      </c>
      <c r="C114">
        <f t="shared" si="37"/>
        <v>26210.000000000004</v>
      </c>
      <c r="D114">
        <f t="shared" si="38"/>
        <v>27660.000000000004</v>
      </c>
      <c r="E114" s="5">
        <v>18.5</v>
      </c>
      <c r="F114">
        <f t="shared" si="23"/>
        <v>4848.8500000000004</v>
      </c>
      <c r="G114">
        <f t="shared" si="24"/>
        <v>31058.850000000006</v>
      </c>
      <c r="H114">
        <f t="shared" si="25"/>
        <v>3727.0620000000004</v>
      </c>
      <c r="I114">
        <f t="shared" si="26"/>
        <v>3186.0620000000004</v>
      </c>
      <c r="J114">
        <f t="shared" si="27"/>
        <v>541</v>
      </c>
      <c r="K114">
        <f t="shared" si="19"/>
        <v>3373.0549400000004</v>
      </c>
      <c r="L114">
        <f t="shared" si="20"/>
        <v>1139.8597950000003</v>
      </c>
      <c r="M114">
        <f t="shared" si="21"/>
        <v>2587.2022050000005</v>
      </c>
      <c r="N114">
        <f t="shared" si="22"/>
        <v>354.00706000000002</v>
      </c>
      <c r="O114">
        <f t="shared" si="18"/>
        <v>22139.73850000001</v>
      </c>
      <c r="P114">
        <f t="shared" si="29"/>
        <v>176420.66519999996</v>
      </c>
      <c r="Q114">
        <f t="shared" si="30"/>
        <v>138009.66519999993</v>
      </c>
      <c r="R114">
        <f t="shared" si="31"/>
        <v>38411</v>
      </c>
      <c r="S114">
        <f t="shared" si="32"/>
        <v>159812.23516399998</v>
      </c>
      <c r="T114">
        <f t="shared" si="33"/>
        <v>53955.320106999992</v>
      </c>
      <c r="U114">
        <f t="shared" si="34"/>
        <v>122465.34509299998</v>
      </c>
      <c r="V114">
        <f t="shared" si="35"/>
        <v>16608.430035999994</v>
      </c>
    </row>
    <row r="115" spans="2:22">
      <c r="B115" s="4">
        <v>40087</v>
      </c>
      <c r="C115">
        <f t="shared" si="37"/>
        <v>26210.000000000004</v>
      </c>
      <c r="D115">
        <f t="shared" si="38"/>
        <v>27660.000000000004</v>
      </c>
      <c r="E115" s="5">
        <v>25.3</v>
      </c>
      <c r="F115">
        <f t="shared" si="23"/>
        <v>6631.130000000001</v>
      </c>
      <c r="G115">
        <f t="shared" si="24"/>
        <v>32841.130000000005</v>
      </c>
      <c r="H115">
        <f t="shared" si="25"/>
        <v>3940.9356000000002</v>
      </c>
      <c r="I115">
        <f t="shared" si="26"/>
        <v>3399.9356000000002</v>
      </c>
      <c r="J115">
        <f t="shared" si="27"/>
        <v>541</v>
      </c>
      <c r="K115">
        <f t="shared" si="19"/>
        <v>3566.2540920000001</v>
      </c>
      <c r="L115">
        <f t="shared" si="20"/>
        <v>1205.2694710000003</v>
      </c>
      <c r="M115">
        <f t="shared" si="21"/>
        <v>2735.6661290000002</v>
      </c>
      <c r="N115">
        <f t="shared" si="22"/>
        <v>374.68150800000001</v>
      </c>
      <c r="O115">
        <f t="shared" si="18"/>
        <v>22435.937333333346</v>
      </c>
      <c r="P115">
        <f t="shared" si="29"/>
        <v>180147.72719999996</v>
      </c>
      <c r="Q115">
        <f t="shared" si="30"/>
        <v>141195.72719999994</v>
      </c>
      <c r="R115">
        <f t="shared" si="31"/>
        <v>38952</v>
      </c>
      <c r="S115">
        <f t="shared" si="32"/>
        <v>163185.29010399999</v>
      </c>
      <c r="T115">
        <f t="shared" si="33"/>
        <v>55095.179901999989</v>
      </c>
      <c r="U115">
        <f t="shared" si="34"/>
        <v>125052.54729799998</v>
      </c>
      <c r="V115">
        <f t="shared" si="35"/>
        <v>16962.437095999994</v>
      </c>
    </row>
    <row r="116" spans="2:22">
      <c r="B116" s="4">
        <v>40118</v>
      </c>
      <c r="C116">
        <f t="shared" si="37"/>
        <v>26210.000000000004</v>
      </c>
      <c r="D116">
        <f t="shared" si="38"/>
        <v>27660.000000000004</v>
      </c>
      <c r="E116" s="5">
        <v>25.3</v>
      </c>
      <c r="F116">
        <f t="shared" si="23"/>
        <v>6631.130000000001</v>
      </c>
      <c r="G116">
        <f t="shared" si="24"/>
        <v>32841.130000000005</v>
      </c>
      <c r="H116">
        <f t="shared" si="25"/>
        <v>3940.9356000000002</v>
      </c>
      <c r="I116">
        <f t="shared" si="26"/>
        <v>3399.9356000000002</v>
      </c>
      <c r="J116">
        <f t="shared" si="27"/>
        <v>541</v>
      </c>
      <c r="K116">
        <f t="shared" si="19"/>
        <v>3566.2540920000001</v>
      </c>
      <c r="L116">
        <f t="shared" si="20"/>
        <v>1205.2694710000003</v>
      </c>
      <c r="M116">
        <f t="shared" si="21"/>
        <v>2735.6661290000002</v>
      </c>
      <c r="N116">
        <f t="shared" si="22"/>
        <v>374.68150800000001</v>
      </c>
      <c r="O116">
        <f t="shared" si="18"/>
        <v>22732.136166666674</v>
      </c>
      <c r="P116">
        <f t="shared" si="29"/>
        <v>184088.66279999996</v>
      </c>
      <c r="Q116">
        <f t="shared" si="30"/>
        <v>144595.66279999993</v>
      </c>
      <c r="R116">
        <f t="shared" si="31"/>
        <v>39493</v>
      </c>
      <c r="S116">
        <f t="shared" si="32"/>
        <v>166751.54419599997</v>
      </c>
      <c r="T116">
        <f t="shared" si="33"/>
        <v>56300.449372999989</v>
      </c>
      <c r="U116">
        <f t="shared" si="34"/>
        <v>127788.21342699998</v>
      </c>
      <c r="V116">
        <f t="shared" si="35"/>
        <v>17337.118603999996</v>
      </c>
    </row>
    <row r="117" spans="2:22">
      <c r="B117" s="4">
        <v>40148</v>
      </c>
      <c r="C117">
        <f t="shared" si="37"/>
        <v>26210.000000000004</v>
      </c>
      <c r="D117">
        <f t="shared" si="38"/>
        <v>27660.000000000004</v>
      </c>
      <c r="E117" s="5">
        <v>25.3</v>
      </c>
      <c r="F117">
        <f t="shared" si="23"/>
        <v>6631.130000000001</v>
      </c>
      <c r="G117">
        <f t="shared" si="24"/>
        <v>32841.130000000005</v>
      </c>
      <c r="H117">
        <f t="shared" si="25"/>
        <v>3940.9356000000002</v>
      </c>
      <c r="I117">
        <f t="shared" si="26"/>
        <v>3399.9356000000002</v>
      </c>
      <c r="J117">
        <f t="shared" si="27"/>
        <v>541</v>
      </c>
      <c r="K117">
        <f t="shared" si="19"/>
        <v>3566.2540920000001</v>
      </c>
      <c r="L117">
        <f t="shared" si="20"/>
        <v>1205.2694710000003</v>
      </c>
      <c r="M117">
        <f t="shared" si="21"/>
        <v>2735.6661290000002</v>
      </c>
      <c r="N117">
        <f t="shared" si="22"/>
        <v>374.68150800000001</v>
      </c>
      <c r="O117">
        <f t="shared" si="18"/>
        <v>23028.335000000003</v>
      </c>
      <c r="P117">
        <f t="shared" si="29"/>
        <v>188029.59839999996</v>
      </c>
      <c r="Q117">
        <f t="shared" si="30"/>
        <v>147995.59839999993</v>
      </c>
      <c r="R117">
        <f t="shared" si="31"/>
        <v>40034</v>
      </c>
      <c r="S117">
        <f t="shared" si="32"/>
        <v>170317.79828799996</v>
      </c>
      <c r="T117">
        <f t="shared" si="33"/>
        <v>57505.718843999988</v>
      </c>
      <c r="U117">
        <f t="shared" si="34"/>
        <v>130523.87955599999</v>
      </c>
      <c r="V117">
        <f t="shared" si="35"/>
        <v>17711.800111999997</v>
      </c>
    </row>
    <row r="118" spans="2:22">
      <c r="B118" s="4">
        <v>40179</v>
      </c>
      <c r="C118">
        <f t="shared" si="37"/>
        <v>26210.000000000004</v>
      </c>
      <c r="D118">
        <f t="shared" si="38"/>
        <v>27660.000000000004</v>
      </c>
      <c r="E118" s="5">
        <v>30.9</v>
      </c>
      <c r="F118">
        <f t="shared" si="23"/>
        <v>8098.8900000000012</v>
      </c>
      <c r="G118">
        <f t="shared" si="24"/>
        <v>34308.890000000007</v>
      </c>
      <c r="H118">
        <f t="shared" si="25"/>
        <v>4117.0668000000005</v>
      </c>
      <c r="I118">
        <f t="shared" si="26"/>
        <v>3576.0668000000005</v>
      </c>
      <c r="J118">
        <f t="shared" si="27"/>
        <v>541</v>
      </c>
      <c r="K118">
        <f t="shared" si="19"/>
        <v>3725.3592760000006</v>
      </c>
      <c r="L118">
        <f t="shared" si="20"/>
        <v>1259.1362630000003</v>
      </c>
      <c r="M118">
        <f t="shared" si="21"/>
        <v>2857.9305370000006</v>
      </c>
      <c r="N118">
        <f t="shared" si="22"/>
        <v>391.70752400000003</v>
      </c>
      <c r="O118">
        <f t="shared" si="18"/>
        <v>23345.293166666666</v>
      </c>
      <c r="P118">
        <f t="shared" si="29"/>
        <v>191970.53399999996</v>
      </c>
      <c r="Q118">
        <f t="shared" si="30"/>
        <v>151395.53399999993</v>
      </c>
      <c r="R118">
        <f t="shared" si="31"/>
        <v>40575</v>
      </c>
      <c r="S118">
        <f t="shared" si="32"/>
        <v>173884.05237999995</v>
      </c>
      <c r="T118">
        <f t="shared" si="33"/>
        <v>58710.988314999988</v>
      </c>
      <c r="U118">
        <f t="shared" si="34"/>
        <v>133259.54568499999</v>
      </c>
      <c r="V118">
        <f t="shared" si="35"/>
        <v>18086.481619999999</v>
      </c>
    </row>
    <row r="119" spans="2:22">
      <c r="B119" s="4">
        <v>40210</v>
      </c>
      <c r="C119">
        <f t="shared" si="37"/>
        <v>26210.000000000004</v>
      </c>
      <c r="D119">
        <f t="shared" si="38"/>
        <v>27660.000000000004</v>
      </c>
      <c r="E119" s="5">
        <v>30.9</v>
      </c>
      <c r="F119">
        <f t="shared" si="23"/>
        <v>8098.8900000000012</v>
      </c>
      <c r="G119">
        <f t="shared" si="24"/>
        <v>34308.890000000007</v>
      </c>
      <c r="H119">
        <f t="shared" si="25"/>
        <v>4117.0668000000005</v>
      </c>
      <c r="I119">
        <f t="shared" si="26"/>
        <v>3576.0668000000005</v>
      </c>
      <c r="J119">
        <f t="shared" si="27"/>
        <v>541</v>
      </c>
      <c r="K119">
        <f t="shared" si="19"/>
        <v>3725.3592760000006</v>
      </c>
      <c r="L119">
        <f t="shared" si="20"/>
        <v>1259.1362630000003</v>
      </c>
      <c r="M119">
        <f t="shared" si="21"/>
        <v>2857.9305370000006</v>
      </c>
      <c r="N119">
        <f t="shared" si="22"/>
        <v>391.70752400000003</v>
      </c>
      <c r="O119">
        <f t="shared" si="18"/>
        <v>23662.251333333334</v>
      </c>
      <c r="P119">
        <f t="shared" si="29"/>
        <v>196087.60079999996</v>
      </c>
      <c r="Q119">
        <f t="shared" si="30"/>
        <v>154971.60079999993</v>
      </c>
      <c r="R119">
        <f t="shared" si="31"/>
        <v>41116</v>
      </c>
      <c r="S119">
        <f t="shared" si="32"/>
        <v>177609.41165599995</v>
      </c>
      <c r="T119">
        <f t="shared" si="33"/>
        <v>59970.124577999988</v>
      </c>
      <c r="U119">
        <f t="shared" si="34"/>
        <v>136117.476222</v>
      </c>
      <c r="V119">
        <f t="shared" si="35"/>
        <v>18478.189144</v>
      </c>
    </row>
    <row r="120" spans="2:22">
      <c r="B120" s="4">
        <v>40238</v>
      </c>
      <c r="C120">
        <f t="shared" si="37"/>
        <v>26210.000000000004</v>
      </c>
      <c r="D120">
        <f t="shared" si="38"/>
        <v>27660.000000000004</v>
      </c>
      <c r="E120" s="5">
        <v>30.9</v>
      </c>
      <c r="F120">
        <f t="shared" si="23"/>
        <v>8098.8900000000012</v>
      </c>
      <c r="G120">
        <f t="shared" si="24"/>
        <v>34308.890000000007</v>
      </c>
      <c r="H120">
        <f t="shared" si="25"/>
        <v>4117.0668000000005</v>
      </c>
      <c r="I120">
        <f t="shared" si="26"/>
        <v>3576.0668000000005</v>
      </c>
      <c r="J120">
        <f t="shared" si="27"/>
        <v>541</v>
      </c>
      <c r="K120">
        <f t="shared" si="19"/>
        <v>3725.3592760000006</v>
      </c>
      <c r="L120">
        <f t="shared" si="20"/>
        <v>1259.1362630000003</v>
      </c>
      <c r="M120">
        <f t="shared" si="21"/>
        <v>2857.9305370000006</v>
      </c>
      <c r="N120">
        <f t="shared" si="22"/>
        <v>391.70752400000003</v>
      </c>
      <c r="O120">
        <f t="shared" si="18"/>
        <v>23979.209500000001</v>
      </c>
      <c r="P120">
        <f t="shared" si="29"/>
        <v>200204.66759999996</v>
      </c>
      <c r="Q120">
        <f t="shared" si="30"/>
        <v>158547.66759999993</v>
      </c>
      <c r="R120">
        <f t="shared" si="31"/>
        <v>41657</v>
      </c>
      <c r="S120">
        <f t="shared" si="32"/>
        <v>181334.77093199996</v>
      </c>
      <c r="T120">
        <f t="shared" si="33"/>
        <v>61229.260840999988</v>
      </c>
      <c r="U120">
        <f t="shared" si="34"/>
        <v>138975.406759</v>
      </c>
      <c r="V120">
        <f t="shared" si="35"/>
        <v>18869.896668000001</v>
      </c>
    </row>
    <row r="121" spans="2:22">
      <c r="B121" s="4">
        <v>40269</v>
      </c>
      <c r="C121">
        <f t="shared" si="37"/>
        <v>26210.000000000004</v>
      </c>
      <c r="D121">
        <f t="shared" si="38"/>
        <v>27660.000000000004</v>
      </c>
      <c r="E121" s="5">
        <v>34.299999999999997</v>
      </c>
      <c r="F121">
        <f t="shared" si="23"/>
        <v>8990.0300000000007</v>
      </c>
      <c r="G121">
        <f t="shared" si="24"/>
        <v>35200.030000000006</v>
      </c>
      <c r="H121">
        <f t="shared" si="25"/>
        <v>4224.0036000000009</v>
      </c>
      <c r="I121">
        <f t="shared" si="26"/>
        <v>3683.0036000000009</v>
      </c>
      <c r="J121">
        <f t="shared" si="27"/>
        <v>541</v>
      </c>
      <c r="K121">
        <f t="shared" si="19"/>
        <v>3821.9588520000007</v>
      </c>
      <c r="L121">
        <f t="shared" si="20"/>
        <v>1291.8411010000004</v>
      </c>
      <c r="M121">
        <f t="shared" si="21"/>
        <v>2932.1624990000005</v>
      </c>
      <c r="N121">
        <f t="shared" si="22"/>
        <v>402.04474800000003</v>
      </c>
      <c r="O121">
        <f t="shared" si="18"/>
        <v>24311.356666666667</v>
      </c>
      <c r="P121">
        <f t="shared" si="29"/>
        <v>204321.73439999996</v>
      </c>
      <c r="Q121">
        <f t="shared" si="30"/>
        <v>162123.73439999993</v>
      </c>
      <c r="R121">
        <f t="shared" si="31"/>
        <v>42198</v>
      </c>
      <c r="S121">
        <f t="shared" si="32"/>
        <v>185060.13020799996</v>
      </c>
      <c r="T121">
        <f t="shared" si="33"/>
        <v>62488.397103999989</v>
      </c>
      <c r="U121">
        <f t="shared" si="34"/>
        <v>141833.33729600001</v>
      </c>
      <c r="V121">
        <f t="shared" si="35"/>
        <v>19261.604192000003</v>
      </c>
    </row>
    <row r="122" spans="2:22">
      <c r="B122" s="4">
        <v>40299</v>
      </c>
      <c r="C122">
        <f t="shared" si="37"/>
        <v>26210.000000000004</v>
      </c>
      <c r="D122">
        <f t="shared" si="38"/>
        <v>27660.000000000004</v>
      </c>
      <c r="E122" s="5">
        <v>34.299999999999997</v>
      </c>
      <c r="F122">
        <f t="shared" si="23"/>
        <v>8990.0300000000007</v>
      </c>
      <c r="G122">
        <f t="shared" si="24"/>
        <v>35200.030000000006</v>
      </c>
      <c r="H122">
        <f t="shared" si="25"/>
        <v>4224.0036000000009</v>
      </c>
      <c r="I122">
        <f t="shared" si="26"/>
        <v>3683.0036000000009</v>
      </c>
      <c r="J122">
        <f t="shared" si="27"/>
        <v>541</v>
      </c>
      <c r="K122">
        <f t="shared" si="19"/>
        <v>3821.9588520000007</v>
      </c>
      <c r="L122">
        <f t="shared" si="20"/>
        <v>1291.8411010000004</v>
      </c>
      <c r="M122">
        <f t="shared" si="21"/>
        <v>2932.1624990000005</v>
      </c>
      <c r="N122">
        <f t="shared" si="22"/>
        <v>402.04474800000003</v>
      </c>
      <c r="O122">
        <f t="shared" si="18"/>
        <v>24643.503833333329</v>
      </c>
      <c r="P122">
        <f t="shared" si="29"/>
        <v>208545.73799999995</v>
      </c>
      <c r="Q122">
        <f t="shared" si="30"/>
        <v>165806.73799999992</v>
      </c>
      <c r="R122">
        <f t="shared" si="31"/>
        <v>42739</v>
      </c>
      <c r="S122">
        <f t="shared" si="32"/>
        <v>188882.08905999997</v>
      </c>
      <c r="T122">
        <f t="shared" si="33"/>
        <v>63780.238204999987</v>
      </c>
      <c r="U122">
        <f t="shared" si="34"/>
        <v>144765.49979500001</v>
      </c>
      <c r="V122">
        <f t="shared" si="35"/>
        <v>19663.648940000003</v>
      </c>
    </row>
    <row r="123" spans="2:22">
      <c r="B123" s="4">
        <v>40330</v>
      </c>
      <c r="C123">
        <f t="shared" si="37"/>
        <v>27000</v>
      </c>
      <c r="D123">
        <f t="shared" si="38"/>
        <v>28490.000000000004</v>
      </c>
      <c r="E123" s="5">
        <v>34.299999999999997</v>
      </c>
      <c r="F123">
        <f t="shared" si="23"/>
        <v>9260.9999999999982</v>
      </c>
      <c r="G123">
        <f t="shared" si="24"/>
        <v>36261</v>
      </c>
      <c r="H123">
        <f t="shared" si="25"/>
        <v>4351.32</v>
      </c>
      <c r="I123">
        <f t="shared" si="26"/>
        <v>3810.3199999999997</v>
      </c>
      <c r="J123">
        <f t="shared" si="27"/>
        <v>541</v>
      </c>
      <c r="K123">
        <f t="shared" si="19"/>
        <v>3936.9679999999998</v>
      </c>
      <c r="L123">
        <f t="shared" si="20"/>
        <v>1330.7787000000001</v>
      </c>
      <c r="M123">
        <f t="shared" si="21"/>
        <v>3020.5412999999999</v>
      </c>
      <c r="N123">
        <f t="shared" si="22"/>
        <v>414.35199999999998</v>
      </c>
      <c r="O123">
        <f t="shared" si="18"/>
        <v>24987.033833333327</v>
      </c>
      <c r="P123">
        <f t="shared" si="29"/>
        <v>212769.74159999995</v>
      </c>
      <c r="Q123">
        <f t="shared" si="30"/>
        <v>169489.74159999992</v>
      </c>
      <c r="R123">
        <f t="shared" si="31"/>
        <v>43280</v>
      </c>
      <c r="S123">
        <f t="shared" si="32"/>
        <v>192704.04791199998</v>
      </c>
      <c r="T123">
        <f t="shared" si="33"/>
        <v>65072.079305999985</v>
      </c>
      <c r="U123">
        <f t="shared" si="34"/>
        <v>147697.66229400001</v>
      </c>
      <c r="V123">
        <f t="shared" si="35"/>
        <v>20065.693688000003</v>
      </c>
    </row>
    <row r="124" spans="2:22">
      <c r="B124" s="4">
        <v>40360</v>
      </c>
      <c r="C124">
        <f t="shared" si="37"/>
        <v>27000</v>
      </c>
      <c r="D124">
        <f t="shared" si="38"/>
        <v>28490.000000000004</v>
      </c>
      <c r="E124" s="5">
        <v>34.799999999999997</v>
      </c>
      <c r="F124">
        <f t="shared" si="23"/>
        <v>9395.9999999999982</v>
      </c>
      <c r="G124">
        <f t="shared" si="24"/>
        <v>36396</v>
      </c>
      <c r="H124">
        <f t="shared" si="25"/>
        <v>4367.5199999999995</v>
      </c>
      <c r="I124">
        <f t="shared" si="26"/>
        <v>3826.5199999999995</v>
      </c>
      <c r="J124">
        <f t="shared" si="27"/>
        <v>541</v>
      </c>
      <c r="K124">
        <f t="shared" si="19"/>
        <v>3951.6019999999994</v>
      </c>
      <c r="L124">
        <f t="shared" si="20"/>
        <v>1335.7332000000001</v>
      </c>
      <c r="M124">
        <f t="shared" si="21"/>
        <v>3031.7867999999999</v>
      </c>
      <c r="N124">
        <f t="shared" si="22"/>
        <v>415.91799999999995</v>
      </c>
      <c r="O124">
        <f t="shared" si="18"/>
        <v>25331.261333333332</v>
      </c>
      <c r="P124">
        <f t="shared" si="29"/>
        <v>217121.06159999996</v>
      </c>
      <c r="Q124">
        <f t="shared" si="30"/>
        <v>173300.06159999993</v>
      </c>
      <c r="R124">
        <f t="shared" si="31"/>
        <v>43821</v>
      </c>
      <c r="S124">
        <f t="shared" si="32"/>
        <v>196641.01591199997</v>
      </c>
      <c r="T124">
        <f t="shared" si="33"/>
        <v>66402.85800599998</v>
      </c>
      <c r="U124">
        <f t="shared" si="34"/>
        <v>150718.20359400002</v>
      </c>
      <c r="V124">
        <f t="shared" si="35"/>
        <v>20480.045688000002</v>
      </c>
    </row>
    <row r="125" spans="2:22">
      <c r="B125" s="4">
        <v>40391</v>
      </c>
      <c r="C125">
        <f t="shared" si="37"/>
        <v>27000</v>
      </c>
      <c r="D125">
        <f t="shared" si="38"/>
        <v>28490.000000000004</v>
      </c>
      <c r="E125" s="5">
        <v>34.799999999999997</v>
      </c>
      <c r="F125">
        <f t="shared" si="23"/>
        <v>9395.9999999999982</v>
      </c>
      <c r="G125">
        <f t="shared" si="24"/>
        <v>36396</v>
      </c>
      <c r="H125">
        <f t="shared" si="25"/>
        <v>4367.5199999999995</v>
      </c>
      <c r="I125">
        <f t="shared" si="26"/>
        <v>3826.5199999999995</v>
      </c>
      <c r="J125">
        <f t="shared" si="27"/>
        <v>541</v>
      </c>
      <c r="K125">
        <f t="shared" si="19"/>
        <v>3951.6019999999994</v>
      </c>
      <c r="L125">
        <f t="shared" si="20"/>
        <v>1335.7332000000001</v>
      </c>
      <c r="M125">
        <f t="shared" si="21"/>
        <v>3031.7867999999999</v>
      </c>
      <c r="N125">
        <f t="shared" si="22"/>
        <v>415.91799999999995</v>
      </c>
      <c r="O125">
        <f t="shared" si="18"/>
        <v>25675.488833333329</v>
      </c>
      <c r="P125">
        <f t="shared" si="29"/>
        <v>221488.58159999995</v>
      </c>
      <c r="Q125">
        <f t="shared" si="30"/>
        <v>177126.58159999992</v>
      </c>
      <c r="R125">
        <f t="shared" si="31"/>
        <v>44362</v>
      </c>
      <c r="S125">
        <f t="shared" si="32"/>
        <v>200592.61791199999</v>
      </c>
      <c r="T125">
        <f t="shared" si="33"/>
        <v>67738.591205999983</v>
      </c>
      <c r="U125">
        <f t="shared" si="34"/>
        <v>153749.99039400002</v>
      </c>
      <c r="V125">
        <f t="shared" si="35"/>
        <v>20895.963688000003</v>
      </c>
    </row>
    <row r="126" spans="2:22">
      <c r="B126" s="4">
        <v>40422</v>
      </c>
      <c r="C126">
        <f t="shared" si="37"/>
        <v>27000</v>
      </c>
      <c r="D126">
        <f t="shared" si="38"/>
        <v>28490.000000000004</v>
      </c>
      <c r="E126" s="5">
        <v>34.799999999999997</v>
      </c>
      <c r="F126">
        <f t="shared" si="23"/>
        <v>9395.9999999999982</v>
      </c>
      <c r="G126">
        <f t="shared" si="24"/>
        <v>36396</v>
      </c>
      <c r="H126">
        <f t="shared" si="25"/>
        <v>4367.5199999999995</v>
      </c>
      <c r="I126">
        <f t="shared" si="26"/>
        <v>3826.5199999999995</v>
      </c>
      <c r="J126">
        <f t="shared" si="27"/>
        <v>541</v>
      </c>
      <c r="K126">
        <f t="shared" si="19"/>
        <v>3951.6019999999994</v>
      </c>
      <c r="L126">
        <f t="shared" si="20"/>
        <v>1335.7332000000001</v>
      </c>
      <c r="M126">
        <f t="shared" si="21"/>
        <v>3031.7867999999999</v>
      </c>
      <c r="N126">
        <f t="shared" si="22"/>
        <v>415.91799999999995</v>
      </c>
      <c r="O126">
        <f t="shared" si="18"/>
        <v>26019.71633333333</v>
      </c>
      <c r="P126">
        <f t="shared" si="29"/>
        <v>225856.10159999994</v>
      </c>
      <c r="Q126">
        <f t="shared" si="30"/>
        <v>180953.10159999991</v>
      </c>
      <c r="R126">
        <f t="shared" si="31"/>
        <v>44903</v>
      </c>
      <c r="S126">
        <f t="shared" si="32"/>
        <v>204544.219912</v>
      </c>
      <c r="T126">
        <f t="shared" si="33"/>
        <v>69074.324405999985</v>
      </c>
      <c r="U126">
        <f t="shared" si="34"/>
        <v>156781.77719400002</v>
      </c>
      <c r="V126">
        <f t="shared" si="35"/>
        <v>21311.881688000005</v>
      </c>
    </row>
    <row r="127" spans="2:22">
      <c r="B127" s="4">
        <v>40452</v>
      </c>
      <c r="C127">
        <f t="shared" si="37"/>
        <v>27000</v>
      </c>
      <c r="D127">
        <f t="shared" si="38"/>
        <v>28490.000000000004</v>
      </c>
      <c r="E127" s="5">
        <v>39.799999999999997</v>
      </c>
      <c r="F127">
        <f t="shared" si="23"/>
        <v>10746</v>
      </c>
      <c r="G127">
        <f t="shared" si="24"/>
        <v>37746</v>
      </c>
      <c r="H127">
        <f t="shared" si="25"/>
        <v>4529.5199999999995</v>
      </c>
      <c r="I127">
        <f t="shared" si="26"/>
        <v>3988.5199999999995</v>
      </c>
      <c r="J127">
        <f t="shared" si="27"/>
        <v>541</v>
      </c>
      <c r="K127">
        <f t="shared" si="19"/>
        <v>4097.9419999999991</v>
      </c>
      <c r="L127">
        <f t="shared" si="20"/>
        <v>1385.2782000000002</v>
      </c>
      <c r="M127">
        <f t="shared" si="21"/>
        <v>3144.2417999999998</v>
      </c>
      <c r="N127">
        <f t="shared" si="22"/>
        <v>431.57799999999997</v>
      </c>
      <c r="O127">
        <f t="shared" si="18"/>
        <v>26382.131333333327</v>
      </c>
      <c r="P127">
        <f t="shared" si="29"/>
        <v>230223.62159999993</v>
      </c>
      <c r="Q127">
        <f t="shared" si="30"/>
        <v>184779.6215999999</v>
      </c>
      <c r="R127">
        <f t="shared" si="31"/>
        <v>45444</v>
      </c>
      <c r="S127">
        <f t="shared" si="32"/>
        <v>208495.82191200001</v>
      </c>
      <c r="T127">
        <f t="shared" si="33"/>
        <v>70410.057605999988</v>
      </c>
      <c r="U127">
        <f t="shared" si="34"/>
        <v>159813.56399400003</v>
      </c>
      <c r="V127">
        <f t="shared" si="35"/>
        <v>21727.799688000006</v>
      </c>
    </row>
    <row r="128" spans="2:22">
      <c r="B128" s="4">
        <v>40483</v>
      </c>
      <c r="C128">
        <f t="shared" si="37"/>
        <v>27000</v>
      </c>
      <c r="D128">
        <f t="shared" si="38"/>
        <v>28490.000000000004</v>
      </c>
      <c r="E128" s="5">
        <v>39.799999999999997</v>
      </c>
      <c r="F128">
        <f t="shared" si="23"/>
        <v>10746</v>
      </c>
      <c r="G128">
        <f t="shared" si="24"/>
        <v>37746</v>
      </c>
      <c r="H128">
        <f t="shared" si="25"/>
        <v>4529.5199999999995</v>
      </c>
      <c r="I128">
        <f t="shared" si="26"/>
        <v>3988.5199999999995</v>
      </c>
      <c r="J128">
        <f t="shared" si="27"/>
        <v>541</v>
      </c>
      <c r="K128">
        <f t="shared" si="19"/>
        <v>4097.9419999999991</v>
      </c>
      <c r="L128">
        <f t="shared" si="20"/>
        <v>1385.2782000000002</v>
      </c>
      <c r="M128">
        <f t="shared" si="21"/>
        <v>3144.2417999999998</v>
      </c>
      <c r="N128">
        <f t="shared" si="22"/>
        <v>431.57799999999997</v>
      </c>
      <c r="O128">
        <f t="shared" si="18"/>
        <v>26744.546333333325</v>
      </c>
      <c r="P128">
        <f t="shared" si="29"/>
        <v>234753.14159999992</v>
      </c>
      <c r="Q128">
        <f t="shared" si="30"/>
        <v>188768.14159999989</v>
      </c>
      <c r="R128">
        <f t="shared" si="31"/>
        <v>45985</v>
      </c>
      <c r="S128">
        <f t="shared" si="32"/>
        <v>212593.76391200002</v>
      </c>
      <c r="T128">
        <f t="shared" si="33"/>
        <v>71795.335805999988</v>
      </c>
      <c r="U128">
        <f t="shared" si="34"/>
        <v>162957.80579400001</v>
      </c>
      <c r="V128">
        <f t="shared" si="35"/>
        <v>22159.377688000008</v>
      </c>
    </row>
    <row r="129" spans="2:22">
      <c r="B129" s="4">
        <v>40513</v>
      </c>
      <c r="C129">
        <f t="shared" si="37"/>
        <v>27000</v>
      </c>
      <c r="D129">
        <f t="shared" si="38"/>
        <v>28490.000000000004</v>
      </c>
      <c r="E129" s="5">
        <v>39.799999999999997</v>
      </c>
      <c r="F129">
        <f t="shared" si="23"/>
        <v>10746</v>
      </c>
      <c r="G129">
        <f t="shared" si="24"/>
        <v>37746</v>
      </c>
      <c r="H129">
        <f t="shared" si="25"/>
        <v>4529.5199999999995</v>
      </c>
      <c r="I129">
        <f t="shared" si="26"/>
        <v>3988.5199999999995</v>
      </c>
      <c r="J129">
        <f t="shared" si="27"/>
        <v>541</v>
      </c>
      <c r="K129">
        <f t="shared" si="19"/>
        <v>4097.9419999999991</v>
      </c>
      <c r="L129">
        <f t="shared" si="20"/>
        <v>1385.2782000000002</v>
      </c>
      <c r="M129">
        <f t="shared" si="21"/>
        <v>3144.2417999999998</v>
      </c>
      <c r="N129">
        <f t="shared" si="22"/>
        <v>431.57799999999997</v>
      </c>
      <c r="O129">
        <f t="shared" si="18"/>
        <v>27106.961333333325</v>
      </c>
      <c r="P129">
        <f t="shared" si="29"/>
        <v>239282.6615999999</v>
      </c>
      <c r="Q129">
        <f t="shared" si="30"/>
        <v>192756.66159999988</v>
      </c>
      <c r="R129">
        <f t="shared" si="31"/>
        <v>46526</v>
      </c>
      <c r="S129">
        <f t="shared" si="32"/>
        <v>216691.70591200003</v>
      </c>
      <c r="T129">
        <f t="shared" si="33"/>
        <v>73180.614005999989</v>
      </c>
      <c r="U129">
        <f t="shared" si="34"/>
        <v>166102.047594</v>
      </c>
      <c r="V129">
        <f t="shared" si="35"/>
        <v>22590.955688000009</v>
      </c>
    </row>
    <row r="130" spans="2:22">
      <c r="B130" s="4">
        <v>40544</v>
      </c>
      <c r="C130">
        <f t="shared" si="37"/>
        <v>27000</v>
      </c>
      <c r="D130">
        <f t="shared" si="38"/>
        <v>28490.000000000004</v>
      </c>
      <c r="E130" s="5">
        <v>43</v>
      </c>
      <c r="F130">
        <f t="shared" si="23"/>
        <v>11610</v>
      </c>
      <c r="G130">
        <f t="shared" si="24"/>
        <v>38610</v>
      </c>
      <c r="H130">
        <f t="shared" si="25"/>
        <v>4633.2</v>
      </c>
      <c r="I130">
        <f t="shared" si="26"/>
        <v>4092.2</v>
      </c>
      <c r="J130">
        <f t="shared" si="27"/>
        <v>541</v>
      </c>
      <c r="K130">
        <f t="shared" si="19"/>
        <v>4191.5995999999996</v>
      </c>
      <c r="L130">
        <f t="shared" si="20"/>
        <v>1416.9870000000001</v>
      </c>
      <c r="M130">
        <f t="shared" si="21"/>
        <v>3216.2129999999997</v>
      </c>
      <c r="N130">
        <f t="shared" si="22"/>
        <v>441.60039999999998</v>
      </c>
      <c r="O130">
        <f t="shared" si="18"/>
        <v>27477.738833333322</v>
      </c>
      <c r="P130">
        <f t="shared" si="29"/>
        <v>243812.18159999989</v>
      </c>
      <c r="Q130">
        <f t="shared" si="30"/>
        <v>196745.18159999987</v>
      </c>
      <c r="R130">
        <f t="shared" si="31"/>
        <v>47067</v>
      </c>
      <c r="S130">
        <f t="shared" si="32"/>
        <v>220789.64791200004</v>
      </c>
      <c r="T130">
        <f t="shared" si="33"/>
        <v>74565.89220599999</v>
      </c>
      <c r="U130">
        <f t="shared" si="34"/>
        <v>169246.28939399999</v>
      </c>
      <c r="V130">
        <f t="shared" si="35"/>
        <v>23022.53368800001</v>
      </c>
    </row>
    <row r="131" spans="2:22">
      <c r="B131" s="4">
        <v>40575</v>
      </c>
      <c r="C131">
        <f t="shared" si="37"/>
        <v>27000</v>
      </c>
      <c r="D131">
        <f t="shared" si="38"/>
        <v>28490.000000000004</v>
      </c>
      <c r="E131" s="5">
        <v>43</v>
      </c>
      <c r="F131">
        <f t="shared" si="23"/>
        <v>11610</v>
      </c>
      <c r="G131">
        <f t="shared" si="24"/>
        <v>38610</v>
      </c>
      <c r="H131">
        <f t="shared" si="25"/>
        <v>4633.2</v>
      </c>
      <c r="I131">
        <f t="shared" si="26"/>
        <v>4092.2</v>
      </c>
      <c r="J131">
        <f t="shared" si="27"/>
        <v>541</v>
      </c>
      <c r="K131">
        <f t="shared" si="19"/>
        <v>4191.5995999999996</v>
      </c>
      <c r="L131">
        <f t="shared" si="20"/>
        <v>1416.9870000000001</v>
      </c>
      <c r="M131">
        <f t="shared" si="21"/>
        <v>3216.2129999999997</v>
      </c>
      <c r="N131">
        <f t="shared" si="22"/>
        <v>441.60039999999998</v>
      </c>
      <c r="O131">
        <f t="shared" si="18"/>
        <v>27848.516333333322</v>
      </c>
      <c r="P131">
        <f t="shared" si="29"/>
        <v>248445.38159999991</v>
      </c>
      <c r="Q131">
        <f t="shared" si="30"/>
        <v>200837.38159999988</v>
      </c>
      <c r="R131">
        <f t="shared" si="31"/>
        <v>47608</v>
      </c>
      <c r="S131">
        <f t="shared" si="32"/>
        <v>224981.24751200003</v>
      </c>
      <c r="T131">
        <f t="shared" si="33"/>
        <v>75982.879205999983</v>
      </c>
      <c r="U131">
        <f t="shared" si="34"/>
        <v>172462.50239399998</v>
      </c>
      <c r="V131">
        <f t="shared" si="35"/>
        <v>23464.13408800001</v>
      </c>
    </row>
    <row r="132" spans="2:22">
      <c r="B132" s="4">
        <v>40603</v>
      </c>
      <c r="C132">
        <f t="shared" si="37"/>
        <v>27000</v>
      </c>
      <c r="D132">
        <f t="shared" si="38"/>
        <v>28490.000000000004</v>
      </c>
      <c r="E132" s="5">
        <v>43</v>
      </c>
      <c r="F132">
        <f t="shared" si="23"/>
        <v>11610</v>
      </c>
      <c r="G132">
        <f t="shared" si="24"/>
        <v>38610</v>
      </c>
      <c r="H132">
        <f t="shared" si="25"/>
        <v>4633.2</v>
      </c>
      <c r="I132">
        <f t="shared" si="26"/>
        <v>4092.2</v>
      </c>
      <c r="J132">
        <f t="shared" si="27"/>
        <v>541</v>
      </c>
      <c r="K132">
        <f t="shared" si="19"/>
        <v>4191.5995999999996</v>
      </c>
      <c r="L132">
        <f t="shared" si="20"/>
        <v>1416.9870000000001</v>
      </c>
      <c r="M132">
        <f t="shared" si="21"/>
        <v>3216.2129999999997</v>
      </c>
      <c r="N132">
        <f t="shared" si="22"/>
        <v>441.60039999999998</v>
      </c>
      <c r="O132">
        <f t="shared" si="18"/>
        <v>28219.293833333326</v>
      </c>
      <c r="P132">
        <f t="shared" si="29"/>
        <v>253078.58159999992</v>
      </c>
      <c r="Q132">
        <f t="shared" si="30"/>
        <v>204929.58159999989</v>
      </c>
      <c r="R132">
        <f t="shared" si="31"/>
        <v>48149</v>
      </c>
      <c r="S132">
        <f t="shared" si="32"/>
        <v>229172.84711200002</v>
      </c>
      <c r="T132">
        <f t="shared" si="33"/>
        <v>77399.866205999977</v>
      </c>
      <c r="U132">
        <f t="shared" si="34"/>
        <v>175678.71539399997</v>
      </c>
      <c r="V132">
        <f t="shared" si="35"/>
        <v>23905.734488000009</v>
      </c>
    </row>
    <row r="133" spans="2:22">
      <c r="B133" s="4">
        <v>40634</v>
      </c>
      <c r="C133">
        <f t="shared" si="37"/>
        <v>27000</v>
      </c>
      <c r="D133">
        <f t="shared" si="38"/>
        <v>28490.000000000004</v>
      </c>
      <c r="E133">
        <v>47.2</v>
      </c>
      <c r="F133">
        <f t="shared" si="23"/>
        <v>12744</v>
      </c>
      <c r="G133">
        <f t="shared" si="24"/>
        <v>39744</v>
      </c>
      <c r="H133">
        <f t="shared" si="25"/>
        <v>4769.28</v>
      </c>
      <c r="I133">
        <f t="shared" si="26"/>
        <v>4228.28</v>
      </c>
      <c r="J133">
        <f t="shared" si="27"/>
        <v>541</v>
      </c>
      <c r="K133">
        <f t="shared" si="19"/>
        <v>4314.5252</v>
      </c>
      <c r="L133">
        <f t="shared" si="20"/>
        <v>1458.6048000000001</v>
      </c>
      <c r="M133">
        <f t="shared" si="21"/>
        <v>3310.6752000000001</v>
      </c>
      <c r="N133">
        <f t="shared" si="22"/>
        <v>454.75479999999999</v>
      </c>
      <c r="O133">
        <f t="shared" si="18"/>
        <v>28607.591333333323</v>
      </c>
      <c r="P133">
        <f t="shared" si="29"/>
        <v>257711.78159999993</v>
      </c>
      <c r="Q133">
        <f t="shared" si="30"/>
        <v>209021.7815999999</v>
      </c>
      <c r="R133">
        <f t="shared" si="31"/>
        <v>48690</v>
      </c>
      <c r="S133">
        <f t="shared" si="32"/>
        <v>233364.446712</v>
      </c>
      <c r="T133">
        <f t="shared" si="33"/>
        <v>78816.853205999971</v>
      </c>
      <c r="U133">
        <f t="shared" si="34"/>
        <v>178894.92839399996</v>
      </c>
      <c r="V133">
        <f t="shared" si="35"/>
        <v>24347.334888000009</v>
      </c>
    </row>
    <row r="134" spans="2:22">
      <c r="B134" s="4">
        <v>40664</v>
      </c>
      <c r="C134">
        <f t="shared" si="37"/>
        <v>27000</v>
      </c>
      <c r="D134">
        <f t="shared" si="38"/>
        <v>28490.000000000004</v>
      </c>
      <c r="E134">
        <v>47.2</v>
      </c>
      <c r="F134">
        <f t="shared" si="23"/>
        <v>12744</v>
      </c>
      <c r="G134">
        <f t="shared" si="24"/>
        <v>39744</v>
      </c>
      <c r="H134">
        <f t="shared" si="25"/>
        <v>4769.28</v>
      </c>
      <c r="I134">
        <f t="shared" si="26"/>
        <v>4228.28</v>
      </c>
      <c r="J134">
        <f t="shared" si="27"/>
        <v>541</v>
      </c>
      <c r="K134">
        <f t="shared" si="19"/>
        <v>4314.5252</v>
      </c>
      <c r="L134">
        <f t="shared" si="20"/>
        <v>1458.6048000000001</v>
      </c>
      <c r="M134">
        <f t="shared" si="21"/>
        <v>3310.6752000000001</v>
      </c>
      <c r="N134">
        <f t="shared" si="22"/>
        <v>454.75479999999999</v>
      </c>
      <c r="O134">
        <f t="shared" ref="O134:O197" si="39">(IF(OR(B134&lt;G$2,B134&gt;F$2),0,SUM(G75:G134)/60))</f>
        <v>28995.888833333323</v>
      </c>
      <c r="P134">
        <f t="shared" si="29"/>
        <v>262481.06159999996</v>
      </c>
      <c r="Q134">
        <f t="shared" si="30"/>
        <v>213250.0615999999</v>
      </c>
      <c r="R134">
        <f t="shared" si="31"/>
        <v>49231</v>
      </c>
      <c r="S134">
        <f t="shared" si="32"/>
        <v>237678.97191200001</v>
      </c>
      <c r="T134">
        <f t="shared" si="33"/>
        <v>80275.458005999972</v>
      </c>
      <c r="U134">
        <f t="shared" si="34"/>
        <v>182205.60359399996</v>
      </c>
      <c r="V134">
        <f t="shared" si="35"/>
        <v>24802.089688000007</v>
      </c>
    </row>
    <row r="135" spans="2:22">
      <c r="B135" s="4">
        <v>40695</v>
      </c>
      <c r="C135">
        <f t="shared" si="37"/>
        <v>27810.000000000004</v>
      </c>
      <c r="D135">
        <f t="shared" si="38"/>
        <v>29350</v>
      </c>
      <c r="E135">
        <v>47.2</v>
      </c>
      <c r="F135">
        <f t="shared" si="23"/>
        <v>13126.320000000002</v>
      </c>
      <c r="G135">
        <f t="shared" si="24"/>
        <v>40936.320000000007</v>
      </c>
      <c r="H135">
        <f t="shared" si="25"/>
        <v>4912.358400000001</v>
      </c>
      <c r="I135">
        <f t="shared" si="26"/>
        <v>4371.358400000001</v>
      </c>
      <c r="J135">
        <f t="shared" si="27"/>
        <v>541</v>
      </c>
      <c r="K135">
        <f t="shared" si="19"/>
        <v>4443.7726880000009</v>
      </c>
      <c r="L135">
        <f t="shared" si="20"/>
        <v>1502.3629440000004</v>
      </c>
      <c r="M135">
        <f t="shared" si="21"/>
        <v>3409.9954560000006</v>
      </c>
      <c r="N135">
        <f t="shared" si="22"/>
        <v>468.58571200000006</v>
      </c>
      <c r="O135">
        <f t="shared" si="39"/>
        <v>29397.437499999993</v>
      </c>
      <c r="P135">
        <f t="shared" si="29"/>
        <v>267250.34159999999</v>
      </c>
      <c r="Q135">
        <f t="shared" si="30"/>
        <v>217478.3415999999</v>
      </c>
      <c r="R135">
        <f t="shared" si="31"/>
        <v>49772</v>
      </c>
      <c r="S135">
        <f t="shared" si="32"/>
        <v>241993.49711200001</v>
      </c>
      <c r="T135">
        <f t="shared" si="33"/>
        <v>81734.062805999973</v>
      </c>
      <c r="U135">
        <f t="shared" si="34"/>
        <v>185516.27879399995</v>
      </c>
      <c r="V135">
        <f t="shared" si="35"/>
        <v>25256.844488000006</v>
      </c>
    </row>
    <row r="136" spans="2:22">
      <c r="B136" s="4">
        <v>40725</v>
      </c>
      <c r="C136">
        <f t="shared" si="37"/>
        <v>27810.000000000004</v>
      </c>
      <c r="D136">
        <f t="shared" si="38"/>
        <v>29350</v>
      </c>
      <c r="E136">
        <v>47.2</v>
      </c>
      <c r="F136">
        <f t="shared" si="23"/>
        <v>13126.320000000002</v>
      </c>
      <c r="G136">
        <f t="shared" si="24"/>
        <v>40936.320000000007</v>
      </c>
      <c r="H136">
        <f t="shared" si="25"/>
        <v>4912.358400000001</v>
      </c>
      <c r="I136">
        <f t="shared" si="26"/>
        <v>4371.358400000001</v>
      </c>
      <c r="J136">
        <f t="shared" si="27"/>
        <v>541</v>
      </c>
      <c r="K136">
        <f t="shared" si="19"/>
        <v>4443.7726880000009</v>
      </c>
      <c r="L136">
        <f t="shared" si="20"/>
        <v>1502.3629440000004</v>
      </c>
      <c r="M136">
        <f t="shared" si="21"/>
        <v>3409.9954560000006</v>
      </c>
      <c r="N136">
        <f t="shared" si="22"/>
        <v>468.58571200000006</v>
      </c>
      <c r="O136">
        <f t="shared" si="39"/>
        <v>29796.336166666661</v>
      </c>
      <c r="P136">
        <f t="shared" si="29"/>
        <v>272162.7</v>
      </c>
      <c r="Q136">
        <f t="shared" si="30"/>
        <v>221849.6999999999</v>
      </c>
      <c r="R136">
        <f t="shared" si="31"/>
        <v>50313</v>
      </c>
      <c r="S136">
        <f t="shared" si="32"/>
        <v>246437.26980000001</v>
      </c>
      <c r="T136">
        <f t="shared" si="33"/>
        <v>83236.425749999966</v>
      </c>
      <c r="U136">
        <f t="shared" si="34"/>
        <v>188926.27424999996</v>
      </c>
      <c r="V136">
        <f t="shared" si="35"/>
        <v>25725.430200000006</v>
      </c>
    </row>
    <row r="137" spans="2:22">
      <c r="B137" s="4">
        <v>40756</v>
      </c>
      <c r="C137">
        <f t="shared" si="37"/>
        <v>27810.000000000004</v>
      </c>
      <c r="D137">
        <f t="shared" si="38"/>
        <v>29350</v>
      </c>
      <c r="E137">
        <v>47.2</v>
      </c>
      <c r="F137">
        <f t="shared" si="23"/>
        <v>13126.320000000002</v>
      </c>
      <c r="G137">
        <f t="shared" si="24"/>
        <v>40936.320000000007</v>
      </c>
      <c r="H137">
        <f t="shared" si="25"/>
        <v>4912.358400000001</v>
      </c>
      <c r="I137">
        <f t="shared" si="26"/>
        <v>4371.358400000001</v>
      </c>
      <c r="J137">
        <f t="shared" si="27"/>
        <v>541</v>
      </c>
      <c r="K137">
        <f t="shared" ref="K137:K200" si="40">(IF(OR(B137&lt;G$2,(B137&gt;F$2-2*365)),0,G137*0.12-N137))</f>
        <v>4443.7726880000009</v>
      </c>
      <c r="L137">
        <f t="shared" ref="L137:L200" si="41">(IF(OR(B137&lt;G$2,(B137&gt;F$2-2*365)),0,G137*0.0367))</f>
        <v>1502.3629440000004</v>
      </c>
      <c r="M137">
        <f t="shared" ref="M137:M200" si="42">(IF(OR(B137&lt;G$2,(B137&gt;F$2-2*365)),0,G137*0.0833))</f>
        <v>3409.9954560000006</v>
      </c>
      <c r="N137">
        <f t="shared" ref="N137:N200" si="43">(IF(OR(B137&lt;G$2,(B137&gt;F$2-2*365)),0,(G137-J137)*0.0116))</f>
        <v>468.58571200000006</v>
      </c>
      <c r="O137">
        <f t="shared" si="39"/>
        <v>30195.234833333332</v>
      </c>
      <c r="P137">
        <f t="shared" si="29"/>
        <v>277075.05840000004</v>
      </c>
      <c r="Q137">
        <f t="shared" si="30"/>
        <v>226221.05839999989</v>
      </c>
      <c r="R137">
        <f t="shared" si="31"/>
        <v>50854</v>
      </c>
      <c r="S137">
        <f t="shared" si="32"/>
        <v>250881.04248800001</v>
      </c>
      <c r="T137">
        <f t="shared" si="33"/>
        <v>84738.788693999959</v>
      </c>
      <c r="U137">
        <f t="shared" si="34"/>
        <v>192336.26970599996</v>
      </c>
      <c r="V137">
        <f t="shared" si="35"/>
        <v>26194.015912000006</v>
      </c>
    </row>
    <row r="138" spans="2:22">
      <c r="B138" s="4">
        <v>40787</v>
      </c>
      <c r="C138">
        <f t="shared" si="37"/>
        <v>27810.000000000004</v>
      </c>
      <c r="D138">
        <f t="shared" si="38"/>
        <v>29350</v>
      </c>
      <c r="E138">
        <v>47.2</v>
      </c>
      <c r="F138">
        <f t="shared" ref="F138:F201" si="44">C138*E138/100</f>
        <v>13126.320000000002</v>
      </c>
      <c r="G138">
        <f t="shared" ref="G138:G158" si="45">(IF(OR(B138&lt;G$2,B138&gt;F$2),0,F138+C138))</f>
        <v>40936.320000000007</v>
      </c>
      <c r="H138">
        <f t="shared" ref="H138:H201" si="46">(IF(OR(B138&lt;G$2,(B138&gt;F$2-2*365)),0,G138*0.12))</f>
        <v>4912.358400000001</v>
      </c>
      <c r="I138">
        <f t="shared" ref="I138:I201" si="47">(IF(OR(B138&lt;G$2,B138&gt;(F$2-2*365)),0,H138-J138))</f>
        <v>4371.358400000001</v>
      </c>
      <c r="J138">
        <f t="shared" ref="J138:J173" si="48">(IF(OR(B138&lt;G$2,B138&gt;(F$2-2*365)),0,541))</f>
        <v>541</v>
      </c>
      <c r="K138">
        <f t="shared" si="40"/>
        <v>4443.7726880000009</v>
      </c>
      <c r="L138">
        <f t="shared" si="41"/>
        <v>1502.3629440000004</v>
      </c>
      <c r="M138">
        <f t="shared" si="42"/>
        <v>3409.9954560000006</v>
      </c>
      <c r="N138">
        <f t="shared" si="43"/>
        <v>468.58571200000006</v>
      </c>
      <c r="O138">
        <f t="shared" si="39"/>
        <v>30594.1335</v>
      </c>
      <c r="P138">
        <f t="shared" si="29"/>
        <v>281987.41680000006</v>
      </c>
      <c r="Q138">
        <f t="shared" si="30"/>
        <v>230592.41679999989</v>
      </c>
      <c r="R138">
        <f t="shared" si="31"/>
        <v>51395</v>
      </c>
      <c r="S138">
        <f t="shared" si="32"/>
        <v>255324.815176</v>
      </c>
      <c r="T138">
        <f t="shared" si="33"/>
        <v>86241.151637999952</v>
      </c>
      <c r="U138">
        <f t="shared" si="34"/>
        <v>195746.26516199997</v>
      </c>
      <c r="V138">
        <f t="shared" si="35"/>
        <v>26662.601624000006</v>
      </c>
    </row>
    <row r="139" spans="2:22">
      <c r="B139" s="4">
        <v>40817</v>
      </c>
      <c r="C139">
        <f t="shared" si="37"/>
        <v>27810.000000000004</v>
      </c>
      <c r="D139">
        <f t="shared" si="38"/>
        <v>29350</v>
      </c>
      <c r="E139">
        <v>52</v>
      </c>
      <c r="F139">
        <f t="shared" si="44"/>
        <v>14461.200000000003</v>
      </c>
      <c r="G139">
        <f t="shared" si="45"/>
        <v>42271.200000000004</v>
      </c>
      <c r="H139">
        <f t="shared" si="46"/>
        <v>5072.5440000000008</v>
      </c>
      <c r="I139">
        <f t="shared" si="47"/>
        <v>4531.5440000000008</v>
      </c>
      <c r="J139">
        <f t="shared" si="48"/>
        <v>541</v>
      </c>
      <c r="K139">
        <f t="shared" si="40"/>
        <v>4588.473680000001</v>
      </c>
      <c r="L139">
        <f t="shared" si="41"/>
        <v>1551.3530400000004</v>
      </c>
      <c r="M139">
        <f t="shared" si="42"/>
        <v>3521.1909600000004</v>
      </c>
      <c r="N139">
        <f t="shared" si="43"/>
        <v>484.07032000000004</v>
      </c>
      <c r="O139">
        <f t="shared" si="39"/>
        <v>31006.800166666668</v>
      </c>
      <c r="P139">
        <f t="shared" ref="P139:P202" si="49">(IF(OR(B138&lt;G$2,B138&gt;F$2),0,P138+H138))</f>
        <v>286899.77520000009</v>
      </c>
      <c r="Q139">
        <f t="shared" ref="Q139:Q202" si="50">(IF(OR(B138&lt;G$2,B138&gt;F$2),0,Q138+I138))</f>
        <v>234963.77519999989</v>
      </c>
      <c r="R139">
        <f t="shared" ref="R139:R202" si="51">(IF(OR(B138&lt;G$2,B138&gt;F$2),0,R138+J138))</f>
        <v>51936</v>
      </c>
      <c r="S139">
        <f t="shared" ref="S139:S202" si="52">(IF(OR(B138&lt;G$2,B138&gt;F$2),0,S138+K138))</f>
        <v>259768.587864</v>
      </c>
      <c r="T139">
        <f t="shared" ref="T139:T202" si="53">(IF(OR(B138&lt;G$2,B138&gt;F$2),0,T138+L138))</f>
        <v>87743.514581999945</v>
      </c>
      <c r="U139">
        <f t="shared" ref="U139:U202" si="54">(IF(OR(B138&lt;G$2,B138&gt;F$2),0,U138+M138))</f>
        <v>199156.26061799997</v>
      </c>
      <c r="V139">
        <f t="shared" ref="V139:V202" si="55">(IF(OR(B138&lt;G$2,B138&gt;F$2),0,V138+N138))</f>
        <v>27131.187336000006</v>
      </c>
    </row>
    <row r="140" spans="2:22">
      <c r="B140" s="4">
        <v>40848</v>
      </c>
      <c r="C140">
        <f t="shared" si="37"/>
        <v>27810.000000000004</v>
      </c>
      <c r="D140">
        <f t="shared" si="38"/>
        <v>29350</v>
      </c>
      <c r="E140">
        <v>52</v>
      </c>
      <c r="F140">
        <f t="shared" si="44"/>
        <v>14461.200000000003</v>
      </c>
      <c r="G140">
        <f t="shared" si="45"/>
        <v>42271.200000000004</v>
      </c>
      <c r="H140">
        <f t="shared" si="46"/>
        <v>5072.5440000000008</v>
      </c>
      <c r="I140">
        <f t="shared" si="47"/>
        <v>4531.5440000000008</v>
      </c>
      <c r="J140">
        <f t="shared" si="48"/>
        <v>541</v>
      </c>
      <c r="K140">
        <f t="shared" si="40"/>
        <v>4588.473680000001</v>
      </c>
      <c r="L140">
        <f t="shared" si="41"/>
        <v>1551.3530400000004</v>
      </c>
      <c r="M140">
        <f t="shared" si="42"/>
        <v>3521.1909600000004</v>
      </c>
      <c r="N140">
        <f t="shared" si="43"/>
        <v>484.07032000000004</v>
      </c>
      <c r="O140">
        <f t="shared" si="39"/>
        <v>31419.466833333332</v>
      </c>
      <c r="P140">
        <f t="shared" si="49"/>
        <v>291972.31920000009</v>
      </c>
      <c r="Q140">
        <f t="shared" si="50"/>
        <v>239495.31919999988</v>
      </c>
      <c r="R140">
        <f t="shared" si="51"/>
        <v>52477</v>
      </c>
      <c r="S140">
        <f t="shared" si="52"/>
        <v>264357.061544</v>
      </c>
      <c r="T140">
        <f t="shared" si="53"/>
        <v>89294.867621999947</v>
      </c>
      <c r="U140">
        <f t="shared" si="54"/>
        <v>202677.45157799998</v>
      </c>
      <c r="V140">
        <f t="shared" si="55"/>
        <v>27615.257656000005</v>
      </c>
    </row>
    <row r="141" spans="2:22">
      <c r="B141" s="4">
        <v>40878</v>
      </c>
      <c r="C141">
        <f t="shared" si="37"/>
        <v>27810.000000000004</v>
      </c>
      <c r="D141">
        <f t="shared" si="38"/>
        <v>29350</v>
      </c>
      <c r="E141">
        <v>52</v>
      </c>
      <c r="F141">
        <f t="shared" si="44"/>
        <v>14461.200000000003</v>
      </c>
      <c r="G141">
        <f t="shared" si="45"/>
        <v>42271.200000000004</v>
      </c>
      <c r="H141">
        <f t="shared" si="46"/>
        <v>5072.5440000000008</v>
      </c>
      <c r="I141">
        <f t="shared" si="47"/>
        <v>4531.5440000000008</v>
      </c>
      <c r="J141">
        <f t="shared" si="48"/>
        <v>541</v>
      </c>
      <c r="K141">
        <f t="shared" si="40"/>
        <v>4588.473680000001</v>
      </c>
      <c r="L141">
        <f t="shared" si="41"/>
        <v>1551.3530400000004</v>
      </c>
      <c r="M141">
        <f t="shared" si="42"/>
        <v>3521.1909600000004</v>
      </c>
      <c r="N141">
        <f t="shared" si="43"/>
        <v>484.07032000000004</v>
      </c>
      <c r="O141">
        <f t="shared" si="39"/>
        <v>31832.1335</v>
      </c>
      <c r="P141">
        <f t="shared" si="49"/>
        <v>297044.86320000008</v>
      </c>
      <c r="Q141">
        <f t="shared" si="50"/>
        <v>244026.86319999988</v>
      </c>
      <c r="R141">
        <f t="shared" si="51"/>
        <v>53018</v>
      </c>
      <c r="S141">
        <f t="shared" si="52"/>
        <v>268945.53522399999</v>
      </c>
      <c r="T141">
        <f t="shared" si="53"/>
        <v>90846.220661999949</v>
      </c>
      <c r="U141">
        <f t="shared" si="54"/>
        <v>206198.64253799999</v>
      </c>
      <c r="V141">
        <f t="shared" si="55"/>
        <v>28099.327976000004</v>
      </c>
    </row>
    <row r="142" spans="2:22">
      <c r="B142" s="4">
        <v>40909</v>
      </c>
      <c r="C142">
        <f t="shared" si="37"/>
        <v>27810.000000000004</v>
      </c>
      <c r="D142">
        <f t="shared" si="38"/>
        <v>29350</v>
      </c>
      <c r="E142">
        <v>56.7</v>
      </c>
      <c r="F142">
        <f t="shared" si="44"/>
        <v>15768.270000000002</v>
      </c>
      <c r="G142">
        <f t="shared" si="45"/>
        <v>43578.270000000004</v>
      </c>
      <c r="H142">
        <f t="shared" si="46"/>
        <v>5229.3924000000006</v>
      </c>
      <c r="I142">
        <f t="shared" si="47"/>
        <v>4688.3924000000006</v>
      </c>
      <c r="J142">
        <f t="shared" si="48"/>
        <v>541</v>
      </c>
      <c r="K142">
        <f t="shared" si="40"/>
        <v>4730.160068000001</v>
      </c>
      <c r="L142">
        <f t="shared" si="41"/>
        <v>1599.3225090000003</v>
      </c>
      <c r="M142">
        <f t="shared" si="42"/>
        <v>3630.0698910000001</v>
      </c>
      <c r="N142">
        <f t="shared" si="43"/>
        <v>499.23233199999999</v>
      </c>
      <c r="O142">
        <f t="shared" si="39"/>
        <v>32170.60466666667</v>
      </c>
      <c r="P142">
        <f t="shared" si="49"/>
        <v>302117.40720000007</v>
      </c>
      <c r="Q142">
        <f t="shared" si="50"/>
        <v>248558.40719999987</v>
      </c>
      <c r="R142">
        <f t="shared" si="51"/>
        <v>53559</v>
      </c>
      <c r="S142">
        <f t="shared" si="52"/>
        <v>273534.00890399999</v>
      </c>
      <c r="T142">
        <f t="shared" si="53"/>
        <v>92397.573701999951</v>
      </c>
      <c r="U142">
        <f t="shared" si="54"/>
        <v>209719.83349799999</v>
      </c>
      <c r="V142">
        <f t="shared" si="55"/>
        <v>28583.398296000003</v>
      </c>
    </row>
    <row r="143" spans="2:22">
      <c r="B143" s="4">
        <v>40940</v>
      </c>
      <c r="C143">
        <f t="shared" si="37"/>
        <v>27810.000000000004</v>
      </c>
      <c r="D143">
        <f t="shared" si="38"/>
        <v>29350</v>
      </c>
      <c r="E143">
        <v>56.7</v>
      </c>
      <c r="F143">
        <f t="shared" si="44"/>
        <v>15768.270000000002</v>
      </c>
      <c r="G143">
        <f t="shared" si="45"/>
        <v>43578.270000000004</v>
      </c>
      <c r="H143">
        <f t="shared" si="46"/>
        <v>5229.3924000000006</v>
      </c>
      <c r="I143">
        <f t="shared" si="47"/>
        <v>4688.3924000000006</v>
      </c>
      <c r="J143">
        <f t="shared" si="48"/>
        <v>541</v>
      </c>
      <c r="K143">
        <f t="shared" si="40"/>
        <v>4730.160068000001</v>
      </c>
      <c r="L143">
        <f t="shared" si="41"/>
        <v>1599.3225090000003</v>
      </c>
      <c r="M143">
        <f t="shared" si="42"/>
        <v>3630.0698910000001</v>
      </c>
      <c r="N143">
        <f t="shared" si="43"/>
        <v>499.23233199999999</v>
      </c>
      <c r="O143">
        <f t="shared" si="39"/>
        <v>32509.07583333334</v>
      </c>
      <c r="P143">
        <f t="shared" si="49"/>
        <v>307346.79960000009</v>
      </c>
      <c r="Q143">
        <f t="shared" si="50"/>
        <v>253246.79959999988</v>
      </c>
      <c r="R143">
        <f t="shared" si="51"/>
        <v>54100</v>
      </c>
      <c r="S143">
        <f t="shared" si="52"/>
        <v>278264.16897200001</v>
      </c>
      <c r="T143">
        <f t="shared" si="53"/>
        <v>93996.896210999956</v>
      </c>
      <c r="U143">
        <f t="shared" si="54"/>
        <v>213349.90338899998</v>
      </c>
      <c r="V143">
        <f t="shared" si="55"/>
        <v>29082.630628000003</v>
      </c>
    </row>
    <row r="144" spans="2:22">
      <c r="B144" s="4">
        <v>40969</v>
      </c>
      <c r="C144">
        <f t="shared" si="37"/>
        <v>27810.000000000004</v>
      </c>
      <c r="D144">
        <f t="shared" si="38"/>
        <v>29350</v>
      </c>
      <c r="E144">
        <v>56.7</v>
      </c>
      <c r="F144">
        <f t="shared" si="44"/>
        <v>15768.270000000002</v>
      </c>
      <c r="G144">
        <f t="shared" si="45"/>
        <v>43578.270000000004</v>
      </c>
      <c r="H144">
        <f t="shared" si="46"/>
        <v>5229.3924000000006</v>
      </c>
      <c r="I144">
        <f t="shared" si="47"/>
        <v>4688.3924000000006</v>
      </c>
      <c r="J144">
        <f t="shared" si="48"/>
        <v>541</v>
      </c>
      <c r="K144">
        <f t="shared" si="40"/>
        <v>4730.160068000001</v>
      </c>
      <c r="L144">
        <f t="shared" si="41"/>
        <v>1599.3225090000003</v>
      </c>
      <c r="M144">
        <f t="shared" si="42"/>
        <v>3630.0698910000001</v>
      </c>
      <c r="N144">
        <f t="shared" si="43"/>
        <v>499.23233199999999</v>
      </c>
      <c r="O144">
        <f t="shared" si="39"/>
        <v>32847.547000000006</v>
      </c>
      <c r="P144">
        <f t="shared" si="49"/>
        <v>312576.1920000001</v>
      </c>
      <c r="Q144">
        <f t="shared" si="50"/>
        <v>257935.19199999989</v>
      </c>
      <c r="R144">
        <f t="shared" si="51"/>
        <v>54641</v>
      </c>
      <c r="S144">
        <f t="shared" si="52"/>
        <v>282994.32904000004</v>
      </c>
      <c r="T144">
        <f t="shared" si="53"/>
        <v>95596.218719999961</v>
      </c>
      <c r="U144">
        <f t="shared" si="54"/>
        <v>216979.97327999998</v>
      </c>
      <c r="V144">
        <f t="shared" si="55"/>
        <v>29581.862960000002</v>
      </c>
    </row>
    <row r="145" spans="2:22">
      <c r="B145" s="4">
        <v>41000</v>
      </c>
      <c r="C145">
        <f t="shared" si="37"/>
        <v>27810.000000000004</v>
      </c>
      <c r="D145">
        <f t="shared" si="38"/>
        <v>29350</v>
      </c>
      <c r="E145">
        <v>56.7</v>
      </c>
      <c r="F145">
        <f t="shared" si="44"/>
        <v>15768.270000000002</v>
      </c>
      <c r="G145">
        <f t="shared" si="45"/>
        <v>43578.270000000004</v>
      </c>
      <c r="H145">
        <f t="shared" si="46"/>
        <v>5229.3924000000006</v>
      </c>
      <c r="I145">
        <f t="shared" si="47"/>
        <v>4688.3924000000006</v>
      </c>
      <c r="J145">
        <f t="shared" si="48"/>
        <v>541</v>
      </c>
      <c r="K145">
        <f t="shared" si="40"/>
        <v>4730.160068000001</v>
      </c>
      <c r="L145">
        <f t="shared" si="41"/>
        <v>1599.3225090000003</v>
      </c>
      <c r="M145">
        <f t="shared" si="42"/>
        <v>3630.0698910000001</v>
      </c>
      <c r="N145">
        <f t="shared" si="43"/>
        <v>499.23233199999999</v>
      </c>
      <c r="O145">
        <f t="shared" si="39"/>
        <v>33182.915500000003</v>
      </c>
      <c r="P145">
        <f t="shared" si="49"/>
        <v>317805.58440000011</v>
      </c>
      <c r="Q145">
        <f t="shared" si="50"/>
        <v>262623.58439999988</v>
      </c>
      <c r="R145">
        <f t="shared" si="51"/>
        <v>55182</v>
      </c>
      <c r="S145">
        <f t="shared" si="52"/>
        <v>287724.48910800007</v>
      </c>
      <c r="T145">
        <f t="shared" si="53"/>
        <v>97195.541228999966</v>
      </c>
      <c r="U145">
        <f t="shared" si="54"/>
        <v>220610.04317099997</v>
      </c>
      <c r="V145">
        <f t="shared" si="55"/>
        <v>30081.095292000002</v>
      </c>
    </row>
    <row r="146" spans="2:22">
      <c r="B146" s="4">
        <v>41030</v>
      </c>
      <c r="C146">
        <f t="shared" si="37"/>
        <v>27810.000000000004</v>
      </c>
      <c r="D146">
        <f t="shared" si="38"/>
        <v>29350</v>
      </c>
      <c r="E146">
        <v>56.7</v>
      </c>
      <c r="F146">
        <f t="shared" si="44"/>
        <v>15768.270000000002</v>
      </c>
      <c r="G146">
        <f t="shared" si="45"/>
        <v>43578.270000000004</v>
      </c>
      <c r="H146">
        <f t="shared" si="46"/>
        <v>5229.3924000000006</v>
      </c>
      <c r="I146">
        <f t="shared" si="47"/>
        <v>4688.3924000000006</v>
      </c>
      <c r="J146">
        <f t="shared" si="48"/>
        <v>541</v>
      </c>
      <c r="K146">
        <f t="shared" si="40"/>
        <v>4730.160068000001</v>
      </c>
      <c r="L146">
        <f t="shared" si="41"/>
        <v>1599.3225090000003</v>
      </c>
      <c r="M146">
        <f t="shared" si="42"/>
        <v>3630.0698910000001</v>
      </c>
      <c r="N146">
        <f t="shared" si="43"/>
        <v>499.23233199999999</v>
      </c>
      <c r="O146">
        <f t="shared" si="39"/>
        <v>33518.284000000007</v>
      </c>
      <c r="P146">
        <f t="shared" si="49"/>
        <v>323034.97680000012</v>
      </c>
      <c r="Q146">
        <f t="shared" si="50"/>
        <v>267311.97679999989</v>
      </c>
      <c r="R146">
        <f t="shared" si="51"/>
        <v>55723</v>
      </c>
      <c r="S146">
        <f t="shared" si="52"/>
        <v>292454.64917600009</v>
      </c>
      <c r="T146">
        <f t="shared" si="53"/>
        <v>98794.863737999971</v>
      </c>
      <c r="U146">
        <f t="shared" si="54"/>
        <v>224240.11306199996</v>
      </c>
      <c r="V146">
        <f t="shared" si="55"/>
        <v>30580.327624000001</v>
      </c>
    </row>
    <row r="147" spans="2:22">
      <c r="B147" s="4">
        <v>41061</v>
      </c>
      <c r="C147">
        <f t="shared" ref="C147:C155" si="56">IF(G$2&gt;B147,0,IF(B147&lt;K$2,(IF(B147&lt;H$3,I$3,IF(B147=H$3,ROUNDUP(I$3*1.03/100,1)*100,IF(B147&lt;EOMONTH(H$3,11),ROUNDUP(I$3*1.03/100,1)*100,ROUNDUP(1.03/100*C135,1)*100)))),IF(B147&lt;L$2,IF(B147&lt;EOMONTH(K$2,11),ROUNDUP(K$3*1.03*1.03/100,1)*100,ROUNDUP(1.03/100*C135,1)*100),ROUNDUP(C87*1.03*1.03*1.03*1.03*1.03*1.03/100,1)*100)))</f>
        <v>29490.000000000004</v>
      </c>
      <c r="D147">
        <f t="shared" si="38"/>
        <v>31120.000000000004</v>
      </c>
      <c r="E147">
        <v>56.7</v>
      </c>
      <c r="F147">
        <f t="shared" si="44"/>
        <v>16720.830000000002</v>
      </c>
      <c r="G147">
        <f t="shared" si="45"/>
        <v>46210.83</v>
      </c>
      <c r="H147">
        <f t="shared" si="46"/>
        <v>5545.2996000000003</v>
      </c>
      <c r="I147">
        <f t="shared" si="47"/>
        <v>5004.2996000000003</v>
      </c>
      <c r="J147">
        <f t="shared" si="48"/>
        <v>541</v>
      </c>
      <c r="K147">
        <f t="shared" si="40"/>
        <v>5015.5295720000004</v>
      </c>
      <c r="L147">
        <f t="shared" si="41"/>
        <v>1695.9374610000002</v>
      </c>
      <c r="M147">
        <f t="shared" si="42"/>
        <v>3849.3621390000003</v>
      </c>
      <c r="N147">
        <f t="shared" si="43"/>
        <v>529.77002800000002</v>
      </c>
      <c r="O147">
        <f t="shared" si="39"/>
        <v>33873.672500000008</v>
      </c>
      <c r="P147">
        <f t="shared" si="49"/>
        <v>328264.36920000013</v>
      </c>
      <c r="Q147">
        <f t="shared" si="50"/>
        <v>272000.3691999999</v>
      </c>
      <c r="R147">
        <f t="shared" si="51"/>
        <v>56264</v>
      </c>
      <c r="S147">
        <f t="shared" si="52"/>
        <v>297184.80924400012</v>
      </c>
      <c r="T147">
        <f t="shared" si="53"/>
        <v>100394.18624699998</v>
      </c>
      <c r="U147">
        <f t="shared" si="54"/>
        <v>227870.18295299995</v>
      </c>
      <c r="V147">
        <f t="shared" si="55"/>
        <v>31079.559956000001</v>
      </c>
    </row>
    <row r="148" spans="2:22">
      <c r="B148" s="4">
        <v>41091</v>
      </c>
      <c r="C148">
        <f t="shared" si="56"/>
        <v>29490.000000000004</v>
      </c>
      <c r="D148">
        <f t="shared" si="38"/>
        <v>31120.000000000004</v>
      </c>
      <c r="E148">
        <v>61.5</v>
      </c>
      <c r="F148">
        <f t="shared" si="44"/>
        <v>18136.350000000002</v>
      </c>
      <c r="G148">
        <f t="shared" si="45"/>
        <v>47626.350000000006</v>
      </c>
      <c r="H148">
        <f t="shared" si="46"/>
        <v>5715.1620000000003</v>
      </c>
      <c r="I148">
        <f t="shared" si="47"/>
        <v>5174.1620000000003</v>
      </c>
      <c r="J148">
        <f t="shared" si="48"/>
        <v>541</v>
      </c>
      <c r="K148">
        <f t="shared" si="40"/>
        <v>5168.9719400000004</v>
      </c>
      <c r="L148">
        <f t="shared" si="41"/>
        <v>1747.8870450000004</v>
      </c>
      <c r="M148">
        <f t="shared" si="42"/>
        <v>3967.2749550000003</v>
      </c>
      <c r="N148">
        <f t="shared" si="43"/>
        <v>546.19006000000002</v>
      </c>
      <c r="O148">
        <f t="shared" si="39"/>
        <v>34250.595500000003</v>
      </c>
      <c r="P148">
        <f t="shared" si="49"/>
        <v>333809.66880000016</v>
      </c>
      <c r="Q148">
        <f t="shared" si="50"/>
        <v>277004.66879999993</v>
      </c>
      <c r="R148">
        <f t="shared" si="51"/>
        <v>56805</v>
      </c>
      <c r="S148">
        <f t="shared" si="52"/>
        <v>302200.33881600015</v>
      </c>
      <c r="T148">
        <f t="shared" si="53"/>
        <v>102090.12370799997</v>
      </c>
      <c r="U148">
        <f t="shared" si="54"/>
        <v>231719.54509199996</v>
      </c>
      <c r="V148">
        <f t="shared" si="55"/>
        <v>31609.329984</v>
      </c>
    </row>
    <row r="149" spans="2:22">
      <c r="B149" s="4">
        <v>41122</v>
      </c>
      <c r="C149">
        <f t="shared" si="56"/>
        <v>29490.000000000004</v>
      </c>
      <c r="D149">
        <f t="shared" si="38"/>
        <v>31120.000000000004</v>
      </c>
      <c r="E149">
        <v>61.5</v>
      </c>
      <c r="F149">
        <f t="shared" si="44"/>
        <v>18136.350000000002</v>
      </c>
      <c r="G149">
        <f t="shared" si="45"/>
        <v>47626.350000000006</v>
      </c>
      <c r="H149">
        <f t="shared" si="46"/>
        <v>5715.1620000000003</v>
      </c>
      <c r="I149">
        <f t="shared" si="47"/>
        <v>5174.1620000000003</v>
      </c>
      <c r="J149">
        <f t="shared" si="48"/>
        <v>541</v>
      </c>
      <c r="K149">
        <f t="shared" si="40"/>
        <v>5168.9719400000004</v>
      </c>
      <c r="L149">
        <f t="shared" si="41"/>
        <v>1747.8870450000004</v>
      </c>
      <c r="M149">
        <f t="shared" si="42"/>
        <v>3967.2749550000003</v>
      </c>
      <c r="N149">
        <f t="shared" si="43"/>
        <v>546.19006000000002</v>
      </c>
      <c r="O149">
        <f t="shared" si="39"/>
        <v>34627.518500000013</v>
      </c>
      <c r="P149">
        <f t="shared" si="49"/>
        <v>339524.83080000017</v>
      </c>
      <c r="Q149">
        <f t="shared" si="50"/>
        <v>282178.83079999994</v>
      </c>
      <c r="R149">
        <f t="shared" si="51"/>
        <v>57346</v>
      </c>
      <c r="S149">
        <f t="shared" si="52"/>
        <v>307369.31075600017</v>
      </c>
      <c r="T149">
        <f t="shared" si="53"/>
        <v>103838.01075299997</v>
      </c>
      <c r="U149">
        <f t="shared" si="54"/>
        <v>235686.82004699996</v>
      </c>
      <c r="V149">
        <f t="shared" si="55"/>
        <v>32155.520044000001</v>
      </c>
    </row>
    <row r="150" spans="2:22">
      <c r="B150" s="4">
        <v>41153</v>
      </c>
      <c r="C150">
        <f t="shared" si="56"/>
        <v>29490.000000000004</v>
      </c>
      <c r="D150">
        <f t="shared" si="38"/>
        <v>31120.000000000004</v>
      </c>
      <c r="E150">
        <v>61.5</v>
      </c>
      <c r="F150">
        <f t="shared" si="44"/>
        <v>18136.350000000002</v>
      </c>
      <c r="G150">
        <f t="shared" si="45"/>
        <v>47626.350000000006</v>
      </c>
      <c r="H150">
        <f t="shared" si="46"/>
        <v>5715.1620000000003</v>
      </c>
      <c r="I150">
        <f t="shared" si="47"/>
        <v>5174.1620000000003</v>
      </c>
      <c r="J150">
        <f t="shared" si="48"/>
        <v>541</v>
      </c>
      <c r="K150">
        <f t="shared" si="40"/>
        <v>5168.9719400000004</v>
      </c>
      <c r="L150">
        <f t="shared" si="41"/>
        <v>1747.8870450000004</v>
      </c>
      <c r="M150">
        <f t="shared" si="42"/>
        <v>3967.2749550000003</v>
      </c>
      <c r="N150">
        <f t="shared" si="43"/>
        <v>546.19006000000002</v>
      </c>
      <c r="O150">
        <f t="shared" si="39"/>
        <v>35004.441500000001</v>
      </c>
      <c r="P150">
        <f t="shared" si="49"/>
        <v>345239.99280000018</v>
      </c>
      <c r="Q150">
        <f t="shared" si="50"/>
        <v>287352.99279999995</v>
      </c>
      <c r="R150">
        <f t="shared" si="51"/>
        <v>57887</v>
      </c>
      <c r="S150">
        <f t="shared" si="52"/>
        <v>312538.28269600018</v>
      </c>
      <c r="T150">
        <f t="shared" si="53"/>
        <v>105585.89779799996</v>
      </c>
      <c r="U150">
        <f t="shared" si="54"/>
        <v>239654.09500199996</v>
      </c>
      <c r="V150">
        <f t="shared" si="55"/>
        <v>32701.710104000002</v>
      </c>
    </row>
    <row r="151" spans="2:22">
      <c r="B151" s="4">
        <v>41183</v>
      </c>
      <c r="C151">
        <f t="shared" si="56"/>
        <v>29490.000000000004</v>
      </c>
      <c r="D151">
        <f t="shared" si="38"/>
        <v>31120.000000000004</v>
      </c>
      <c r="E151">
        <v>67.3</v>
      </c>
      <c r="F151">
        <f t="shared" si="44"/>
        <v>19846.770000000004</v>
      </c>
      <c r="G151">
        <f t="shared" si="45"/>
        <v>49336.770000000004</v>
      </c>
      <c r="H151">
        <f t="shared" si="46"/>
        <v>5920.4124000000002</v>
      </c>
      <c r="I151">
        <f t="shared" si="47"/>
        <v>5379.4124000000002</v>
      </c>
      <c r="J151">
        <f t="shared" si="48"/>
        <v>541</v>
      </c>
      <c r="K151">
        <f t="shared" si="40"/>
        <v>5354.3814680000005</v>
      </c>
      <c r="L151">
        <f t="shared" si="41"/>
        <v>1810.6594590000004</v>
      </c>
      <c r="M151">
        <f t="shared" si="42"/>
        <v>4109.7529410000006</v>
      </c>
      <c r="N151">
        <f t="shared" si="43"/>
        <v>566.03093200000001</v>
      </c>
      <c r="O151">
        <f t="shared" si="39"/>
        <v>35397.938000000002</v>
      </c>
      <c r="P151">
        <f t="shared" si="49"/>
        <v>350955.15480000019</v>
      </c>
      <c r="Q151">
        <f t="shared" si="50"/>
        <v>292527.15479999996</v>
      </c>
      <c r="R151">
        <f t="shared" si="51"/>
        <v>58428</v>
      </c>
      <c r="S151">
        <f t="shared" si="52"/>
        <v>317707.2546360002</v>
      </c>
      <c r="T151">
        <f t="shared" si="53"/>
        <v>107333.78484299996</v>
      </c>
      <c r="U151">
        <f t="shared" si="54"/>
        <v>243621.36995699996</v>
      </c>
      <c r="V151">
        <f t="shared" si="55"/>
        <v>33247.900163999999</v>
      </c>
    </row>
    <row r="152" spans="2:22">
      <c r="B152" s="4">
        <v>41214</v>
      </c>
      <c r="C152">
        <f t="shared" si="56"/>
        <v>29490.000000000004</v>
      </c>
      <c r="D152">
        <f t="shared" si="38"/>
        <v>31120.000000000004</v>
      </c>
      <c r="E152">
        <v>67.3</v>
      </c>
      <c r="F152">
        <f t="shared" si="44"/>
        <v>19846.770000000004</v>
      </c>
      <c r="G152">
        <f t="shared" si="45"/>
        <v>49336.770000000004</v>
      </c>
      <c r="H152">
        <f t="shared" si="46"/>
        <v>5920.4124000000002</v>
      </c>
      <c r="I152">
        <f t="shared" si="47"/>
        <v>5379.4124000000002</v>
      </c>
      <c r="J152">
        <f t="shared" si="48"/>
        <v>541</v>
      </c>
      <c r="K152">
        <f t="shared" si="40"/>
        <v>5354.3814680000005</v>
      </c>
      <c r="L152">
        <f t="shared" si="41"/>
        <v>1810.6594590000004</v>
      </c>
      <c r="M152">
        <f t="shared" si="42"/>
        <v>4109.7529410000006</v>
      </c>
      <c r="N152">
        <f t="shared" si="43"/>
        <v>566.03093200000001</v>
      </c>
      <c r="O152">
        <f t="shared" si="39"/>
        <v>35791.434500000003</v>
      </c>
      <c r="P152">
        <f t="shared" si="49"/>
        <v>356875.56720000017</v>
      </c>
      <c r="Q152">
        <f t="shared" si="50"/>
        <v>297906.56719999993</v>
      </c>
      <c r="R152">
        <f t="shared" si="51"/>
        <v>58969</v>
      </c>
      <c r="S152">
        <f t="shared" si="52"/>
        <v>323061.63610400021</v>
      </c>
      <c r="T152">
        <f t="shared" si="53"/>
        <v>109144.44430199996</v>
      </c>
      <c r="U152">
        <f t="shared" si="54"/>
        <v>247731.12289799997</v>
      </c>
      <c r="V152">
        <f t="shared" si="55"/>
        <v>33813.931096</v>
      </c>
    </row>
    <row r="153" spans="2:22">
      <c r="B153" s="4">
        <v>41244</v>
      </c>
      <c r="C153">
        <f t="shared" si="56"/>
        <v>29490.000000000004</v>
      </c>
      <c r="D153">
        <f t="shared" si="38"/>
        <v>31120.000000000004</v>
      </c>
      <c r="E153">
        <v>67.3</v>
      </c>
      <c r="F153">
        <f t="shared" si="44"/>
        <v>19846.770000000004</v>
      </c>
      <c r="G153">
        <f t="shared" si="45"/>
        <v>49336.770000000004</v>
      </c>
      <c r="H153">
        <f t="shared" si="46"/>
        <v>5920.4124000000002</v>
      </c>
      <c r="I153">
        <f t="shared" si="47"/>
        <v>5379.4124000000002</v>
      </c>
      <c r="J153">
        <f t="shared" si="48"/>
        <v>541</v>
      </c>
      <c r="K153">
        <f t="shared" si="40"/>
        <v>5354.3814680000005</v>
      </c>
      <c r="L153">
        <f t="shared" si="41"/>
        <v>1810.6594590000004</v>
      </c>
      <c r="M153">
        <f t="shared" si="42"/>
        <v>4109.7529410000006</v>
      </c>
      <c r="N153">
        <f t="shared" si="43"/>
        <v>566.03093200000001</v>
      </c>
      <c r="O153">
        <f t="shared" si="39"/>
        <v>36184.931000000004</v>
      </c>
      <c r="P153">
        <f t="shared" si="49"/>
        <v>362795.97960000014</v>
      </c>
      <c r="Q153">
        <f t="shared" si="50"/>
        <v>303285.9795999999</v>
      </c>
      <c r="R153">
        <f t="shared" si="51"/>
        <v>59510</v>
      </c>
      <c r="S153">
        <f t="shared" si="52"/>
        <v>328416.01757200022</v>
      </c>
      <c r="T153">
        <f t="shared" si="53"/>
        <v>110955.10376099996</v>
      </c>
      <c r="U153">
        <f t="shared" si="54"/>
        <v>251840.87583899999</v>
      </c>
      <c r="V153">
        <f t="shared" si="55"/>
        <v>34379.962028000002</v>
      </c>
    </row>
    <row r="154" spans="2:22">
      <c r="B154" s="4">
        <v>41275</v>
      </c>
      <c r="C154">
        <f t="shared" si="56"/>
        <v>29490.000000000004</v>
      </c>
      <c r="D154">
        <f t="shared" si="38"/>
        <v>31120.000000000004</v>
      </c>
      <c r="E154">
        <v>71.5</v>
      </c>
      <c r="F154">
        <f t="shared" si="44"/>
        <v>21085.350000000006</v>
      </c>
      <c r="G154">
        <f t="shared" si="45"/>
        <v>50575.350000000006</v>
      </c>
      <c r="H154">
        <f t="shared" si="46"/>
        <v>6069.0420000000004</v>
      </c>
      <c r="I154">
        <f t="shared" si="47"/>
        <v>5528.0420000000004</v>
      </c>
      <c r="J154">
        <f t="shared" si="48"/>
        <v>541</v>
      </c>
      <c r="K154">
        <f t="shared" si="40"/>
        <v>5488.64354</v>
      </c>
      <c r="L154">
        <f t="shared" si="41"/>
        <v>1856.1153450000004</v>
      </c>
      <c r="M154">
        <f t="shared" si="42"/>
        <v>4212.9266550000002</v>
      </c>
      <c r="N154">
        <f t="shared" si="43"/>
        <v>580.39846</v>
      </c>
      <c r="O154">
        <f t="shared" si="39"/>
        <v>36592.486500000006</v>
      </c>
      <c r="P154">
        <f t="shared" si="49"/>
        <v>368716.39200000011</v>
      </c>
      <c r="Q154">
        <f t="shared" si="50"/>
        <v>308665.39199999988</v>
      </c>
      <c r="R154">
        <f t="shared" si="51"/>
        <v>60051</v>
      </c>
      <c r="S154">
        <f t="shared" si="52"/>
        <v>333770.39904000022</v>
      </c>
      <c r="T154">
        <f t="shared" si="53"/>
        <v>112765.76321999996</v>
      </c>
      <c r="U154">
        <f t="shared" si="54"/>
        <v>255950.62878</v>
      </c>
      <c r="V154">
        <f t="shared" si="55"/>
        <v>34945.992960000003</v>
      </c>
    </row>
    <row r="155" spans="2:22">
      <c r="B155" s="4">
        <v>41306</v>
      </c>
      <c r="C155">
        <f t="shared" si="56"/>
        <v>29490.000000000004</v>
      </c>
      <c r="D155">
        <f t="shared" si="38"/>
        <v>31120.000000000004</v>
      </c>
      <c r="E155">
        <v>71.5</v>
      </c>
      <c r="F155">
        <f t="shared" si="44"/>
        <v>21085.350000000006</v>
      </c>
      <c r="G155">
        <f t="shared" si="45"/>
        <v>50575.350000000006</v>
      </c>
      <c r="H155">
        <f t="shared" si="46"/>
        <v>6069.0420000000004</v>
      </c>
      <c r="I155">
        <f t="shared" si="47"/>
        <v>5528.0420000000004</v>
      </c>
      <c r="J155">
        <f t="shared" si="48"/>
        <v>541</v>
      </c>
      <c r="K155">
        <f t="shared" si="40"/>
        <v>5488.64354</v>
      </c>
      <c r="L155">
        <f t="shared" si="41"/>
        <v>1856.1153450000004</v>
      </c>
      <c r="M155">
        <f t="shared" si="42"/>
        <v>4212.9266550000002</v>
      </c>
      <c r="N155">
        <f t="shared" si="43"/>
        <v>580.39846</v>
      </c>
      <c r="O155">
        <f t="shared" si="39"/>
        <v>37000.042000000009</v>
      </c>
      <c r="P155">
        <f t="shared" si="49"/>
        <v>374785.43400000012</v>
      </c>
      <c r="Q155">
        <f t="shared" si="50"/>
        <v>314193.43399999989</v>
      </c>
      <c r="R155">
        <f t="shared" si="51"/>
        <v>60592</v>
      </c>
      <c r="S155">
        <f t="shared" si="52"/>
        <v>339259.04258000024</v>
      </c>
      <c r="T155">
        <f t="shared" si="53"/>
        <v>114621.87856499996</v>
      </c>
      <c r="U155">
        <f t="shared" si="54"/>
        <v>260163.55543499999</v>
      </c>
      <c r="V155">
        <f t="shared" si="55"/>
        <v>35526.39142</v>
      </c>
    </row>
    <row r="156" spans="2:22">
      <c r="B156" s="4">
        <v>41334</v>
      </c>
      <c r="C156">
        <f>IF(G$2&gt;B156,0,IF(B156&lt;K$2,(IF(B156&lt;H$3,I$3,IF(B156=H$3,ROUNDUP(I$3*1.03/100,1)*100,IF(B156&lt;EOMONTH(H$3,11),ROUNDUP(I$3*1.03/100,1)*100,ROUNDUP(1.03/100*C144,1)*100)))),IF(B156&lt;L$2,IF(B156&lt;EOMONTH(K$2,11),ROUNDUP(K$3*1.03*1.03/100,1)*100,ROUNDUP(1.03/100*C144,1)*100),ROUNDUP(C96*1.03*1.03*1.03*1.03*1.03*1.03/100,1)*100)))</f>
        <v>29490.000000000004</v>
      </c>
      <c r="D156">
        <f t="shared" si="38"/>
        <v>31120.000000000004</v>
      </c>
      <c r="E156">
        <v>71.5</v>
      </c>
      <c r="F156">
        <f t="shared" si="44"/>
        <v>21085.350000000006</v>
      </c>
      <c r="G156">
        <f t="shared" si="45"/>
        <v>50575.350000000006</v>
      </c>
      <c r="H156">
        <f t="shared" si="46"/>
        <v>6069.0420000000004</v>
      </c>
      <c r="I156">
        <f t="shared" si="47"/>
        <v>5528.0420000000004</v>
      </c>
      <c r="J156">
        <f t="shared" si="48"/>
        <v>541</v>
      </c>
      <c r="K156">
        <f t="shared" si="40"/>
        <v>5488.64354</v>
      </c>
      <c r="L156">
        <f t="shared" si="41"/>
        <v>1856.1153450000004</v>
      </c>
      <c r="M156">
        <f t="shared" si="42"/>
        <v>4212.9266550000002</v>
      </c>
      <c r="N156">
        <f t="shared" si="43"/>
        <v>580.39846</v>
      </c>
      <c r="O156">
        <f t="shared" si="39"/>
        <v>37407.597500000011</v>
      </c>
      <c r="P156">
        <f t="shared" si="49"/>
        <v>380854.47600000014</v>
      </c>
      <c r="Q156">
        <f t="shared" si="50"/>
        <v>319721.47599999991</v>
      </c>
      <c r="R156">
        <f t="shared" si="51"/>
        <v>61133</v>
      </c>
      <c r="S156">
        <f t="shared" si="52"/>
        <v>344747.68612000026</v>
      </c>
      <c r="T156">
        <f t="shared" si="53"/>
        <v>116477.99390999996</v>
      </c>
      <c r="U156">
        <f t="shared" si="54"/>
        <v>264376.48209</v>
      </c>
      <c r="V156">
        <f t="shared" si="55"/>
        <v>36106.789879999997</v>
      </c>
    </row>
    <row r="157" spans="2:22">
      <c r="B157" s="4">
        <v>41365</v>
      </c>
      <c r="C157">
        <f t="shared" ref="C157:C158" si="57">IF(G$2&gt;B157,0,IF(B157&lt;K$2,(IF(B157&lt;H$3,I$3,IF(B157=H$3,ROUNDUP(I$3*1.03/100,1)*100,IF(B157&lt;EOMONTH(H$3,11),ROUNDUP(I$3*1.03/100,1)*100,ROUNDUP(1.03/100*C145,1)*100)))),IF(B157&lt;L$2,IF(B157&lt;EOMONTH(K$2,11),ROUNDUP(K$3*1.03*1.03/100,1)*100,ROUNDUP(1.03/100*C145,1)*100),ROUNDUP(C97*1.03*1.03*1.03*1.03*1.03*1.03/100,1)*100)))</f>
        <v>29490.000000000004</v>
      </c>
      <c r="D157">
        <f t="shared" si="38"/>
        <v>31120.000000000004</v>
      </c>
      <c r="E157">
        <v>74.900000000000006</v>
      </c>
      <c r="F157">
        <f t="shared" si="44"/>
        <v>22088.010000000006</v>
      </c>
      <c r="G157">
        <f t="shared" si="45"/>
        <v>51578.010000000009</v>
      </c>
      <c r="H157">
        <f t="shared" si="46"/>
        <v>6189.3612000000012</v>
      </c>
      <c r="I157">
        <f t="shared" si="47"/>
        <v>5648.3612000000012</v>
      </c>
      <c r="J157">
        <f t="shared" si="48"/>
        <v>541</v>
      </c>
      <c r="K157">
        <f t="shared" si="40"/>
        <v>5597.3318840000011</v>
      </c>
      <c r="L157">
        <f t="shared" si="41"/>
        <v>1892.9129670000004</v>
      </c>
      <c r="M157">
        <f t="shared" si="42"/>
        <v>4296.448233000001</v>
      </c>
      <c r="N157">
        <f t="shared" si="43"/>
        <v>592.02931600000011</v>
      </c>
      <c r="O157">
        <f t="shared" si="39"/>
        <v>37829.806500000013</v>
      </c>
      <c r="P157">
        <f t="shared" si="49"/>
        <v>386923.51800000016</v>
      </c>
      <c r="Q157">
        <f t="shared" si="50"/>
        <v>325249.51799999992</v>
      </c>
      <c r="R157">
        <f t="shared" si="51"/>
        <v>61674</v>
      </c>
      <c r="S157">
        <f t="shared" si="52"/>
        <v>350236.32966000028</v>
      </c>
      <c r="T157">
        <f t="shared" si="53"/>
        <v>118334.10925499996</v>
      </c>
      <c r="U157">
        <f t="shared" si="54"/>
        <v>268589.40874500002</v>
      </c>
      <c r="V157">
        <f t="shared" si="55"/>
        <v>36687.188339999993</v>
      </c>
    </row>
    <row r="158" spans="2:22">
      <c r="B158" s="4">
        <v>41395</v>
      </c>
      <c r="C158">
        <f t="shared" si="57"/>
        <v>29490.000000000004</v>
      </c>
      <c r="D158">
        <f t="shared" si="38"/>
        <v>31120.000000000004</v>
      </c>
      <c r="E158">
        <v>74.900000000000006</v>
      </c>
      <c r="F158">
        <f t="shared" si="44"/>
        <v>22088.010000000006</v>
      </c>
      <c r="G158">
        <f t="shared" si="45"/>
        <v>51578.010000000009</v>
      </c>
      <c r="H158">
        <f t="shared" si="46"/>
        <v>6189.3612000000012</v>
      </c>
      <c r="I158">
        <f t="shared" si="47"/>
        <v>5648.3612000000012</v>
      </c>
      <c r="J158">
        <f t="shared" si="48"/>
        <v>541</v>
      </c>
      <c r="K158">
        <f t="shared" si="40"/>
        <v>5597.3318840000011</v>
      </c>
      <c r="L158">
        <f t="shared" si="41"/>
        <v>1892.9129670000004</v>
      </c>
      <c r="M158">
        <f t="shared" si="42"/>
        <v>4296.448233000001</v>
      </c>
      <c r="N158">
        <f t="shared" si="43"/>
        <v>592.02931600000011</v>
      </c>
      <c r="O158">
        <f t="shared" si="39"/>
        <v>38252.015500000009</v>
      </c>
      <c r="P158">
        <f t="shared" si="49"/>
        <v>393112.87920000014</v>
      </c>
      <c r="Q158">
        <f t="shared" si="50"/>
        <v>330897.87919999991</v>
      </c>
      <c r="R158">
        <f t="shared" si="51"/>
        <v>62215</v>
      </c>
      <c r="S158">
        <f t="shared" si="52"/>
        <v>355833.66154400026</v>
      </c>
      <c r="T158">
        <f t="shared" si="53"/>
        <v>120227.02222199996</v>
      </c>
      <c r="U158">
        <f t="shared" si="54"/>
        <v>272885.85697800003</v>
      </c>
      <c r="V158">
        <f t="shared" si="55"/>
        <v>37279.217655999993</v>
      </c>
    </row>
    <row r="159" spans="2:22">
      <c r="B159" s="4">
        <v>41426</v>
      </c>
      <c r="C159">
        <f>D159</f>
        <v>32070.000000000004</v>
      </c>
      <c r="D159">
        <f t="shared" si="38"/>
        <v>32070.000000000004</v>
      </c>
      <c r="E159">
        <v>74.900000000000006</v>
      </c>
      <c r="F159">
        <f t="shared" si="44"/>
        <v>24020.430000000004</v>
      </c>
      <c r="G159">
        <f>(IF(OR(B159&lt;G$2,B159&gt;F$2),0,F159+D159))</f>
        <v>56090.430000000008</v>
      </c>
      <c r="H159">
        <f t="shared" si="46"/>
        <v>6730.8516000000009</v>
      </c>
      <c r="I159">
        <f t="shared" si="47"/>
        <v>6189.8516000000009</v>
      </c>
      <c r="J159">
        <f t="shared" si="48"/>
        <v>541</v>
      </c>
      <c r="K159">
        <f t="shared" si="40"/>
        <v>6086.4782120000009</v>
      </c>
      <c r="L159">
        <f t="shared" si="41"/>
        <v>2058.5187810000007</v>
      </c>
      <c r="M159">
        <f t="shared" si="42"/>
        <v>4672.3328190000002</v>
      </c>
      <c r="N159">
        <f t="shared" si="43"/>
        <v>644.37338800000009</v>
      </c>
      <c r="O159">
        <f t="shared" si="39"/>
        <v>38736.144000000015</v>
      </c>
      <c r="P159">
        <f t="shared" si="49"/>
        <v>399302.24040000013</v>
      </c>
      <c r="Q159">
        <f t="shared" si="50"/>
        <v>336546.24039999989</v>
      </c>
      <c r="R159">
        <f t="shared" si="51"/>
        <v>62756</v>
      </c>
      <c r="S159">
        <f t="shared" si="52"/>
        <v>361430.99342800025</v>
      </c>
      <c r="T159">
        <f t="shared" si="53"/>
        <v>122119.93518899995</v>
      </c>
      <c r="U159">
        <f t="shared" si="54"/>
        <v>277182.30521100003</v>
      </c>
      <c r="V159">
        <f t="shared" si="55"/>
        <v>37871.246971999994</v>
      </c>
    </row>
    <row r="160" spans="2:22">
      <c r="B160" s="4">
        <v>41456</v>
      </c>
      <c r="C160">
        <f t="shared" ref="C160:C201" si="58">D160</f>
        <v>32070.000000000004</v>
      </c>
      <c r="D160">
        <f t="shared" si="38"/>
        <v>32070.000000000004</v>
      </c>
      <c r="E160">
        <v>78.900000000000006</v>
      </c>
      <c r="F160">
        <f t="shared" si="44"/>
        <v>25303.230000000003</v>
      </c>
      <c r="G160">
        <f t="shared" ref="G160:G223" si="59">(IF(OR(B160&lt;G$2,B160&gt;F$2),0,F160+D160))</f>
        <v>57373.23000000001</v>
      </c>
      <c r="H160">
        <f t="shared" si="46"/>
        <v>6884.7876000000006</v>
      </c>
      <c r="I160">
        <f t="shared" si="47"/>
        <v>6343.7876000000006</v>
      </c>
      <c r="J160">
        <f t="shared" si="48"/>
        <v>541</v>
      </c>
      <c r="K160">
        <f t="shared" si="40"/>
        <v>6225.5337320000008</v>
      </c>
      <c r="L160">
        <f t="shared" si="41"/>
        <v>2105.5975410000005</v>
      </c>
      <c r="M160">
        <f t="shared" si="42"/>
        <v>4779.1900590000005</v>
      </c>
      <c r="N160">
        <f t="shared" si="43"/>
        <v>659.25386800000012</v>
      </c>
      <c r="O160">
        <f t="shared" si="39"/>
        <v>39229.356500000009</v>
      </c>
      <c r="P160">
        <f t="shared" si="49"/>
        <v>406033.09200000012</v>
      </c>
      <c r="Q160">
        <f t="shared" si="50"/>
        <v>342736.09199999989</v>
      </c>
      <c r="R160">
        <f t="shared" si="51"/>
        <v>63297</v>
      </c>
      <c r="S160">
        <f t="shared" si="52"/>
        <v>367517.47164000024</v>
      </c>
      <c r="T160">
        <f t="shared" si="53"/>
        <v>124178.45396999996</v>
      </c>
      <c r="U160">
        <f t="shared" si="54"/>
        <v>281854.63803000003</v>
      </c>
      <c r="V160">
        <f t="shared" si="55"/>
        <v>38515.620359999994</v>
      </c>
    </row>
    <row r="161" spans="2:22">
      <c r="B161" s="4">
        <v>41487</v>
      </c>
      <c r="C161">
        <f t="shared" si="58"/>
        <v>32070.000000000004</v>
      </c>
      <c r="D161">
        <f t="shared" si="38"/>
        <v>32070.000000000004</v>
      </c>
      <c r="E161">
        <v>78.900000000000006</v>
      </c>
      <c r="F161">
        <f t="shared" si="44"/>
        <v>25303.230000000003</v>
      </c>
      <c r="G161">
        <f t="shared" si="59"/>
        <v>57373.23000000001</v>
      </c>
      <c r="H161">
        <f t="shared" si="46"/>
        <v>6884.7876000000006</v>
      </c>
      <c r="I161">
        <f t="shared" si="47"/>
        <v>6343.7876000000006</v>
      </c>
      <c r="J161">
        <f t="shared" si="48"/>
        <v>541</v>
      </c>
      <c r="K161">
        <f t="shared" si="40"/>
        <v>6225.5337320000008</v>
      </c>
      <c r="L161">
        <f t="shared" si="41"/>
        <v>2105.5975410000005</v>
      </c>
      <c r="M161">
        <f t="shared" si="42"/>
        <v>4779.1900590000005</v>
      </c>
      <c r="N161">
        <f t="shared" si="43"/>
        <v>659.25386800000012</v>
      </c>
      <c r="O161">
        <f t="shared" si="39"/>
        <v>39722.569000000018</v>
      </c>
      <c r="P161">
        <f t="shared" si="49"/>
        <v>412917.8796000001</v>
      </c>
      <c r="Q161">
        <f t="shared" si="50"/>
        <v>349079.87959999987</v>
      </c>
      <c r="R161">
        <f t="shared" si="51"/>
        <v>63838</v>
      </c>
      <c r="S161">
        <f t="shared" si="52"/>
        <v>373743.00537200022</v>
      </c>
      <c r="T161">
        <f t="shared" si="53"/>
        <v>126284.05151099995</v>
      </c>
      <c r="U161">
        <f t="shared" si="54"/>
        <v>286633.82808900002</v>
      </c>
      <c r="V161">
        <f t="shared" si="55"/>
        <v>39174.874227999993</v>
      </c>
    </row>
    <row r="162" spans="2:22">
      <c r="B162" s="4">
        <v>41518</v>
      </c>
      <c r="C162">
        <f t="shared" si="58"/>
        <v>32070.000000000004</v>
      </c>
      <c r="D162">
        <f t="shared" si="38"/>
        <v>32070.000000000004</v>
      </c>
      <c r="E162">
        <v>78.900000000000006</v>
      </c>
      <c r="F162">
        <f t="shared" si="44"/>
        <v>25303.230000000003</v>
      </c>
      <c r="G162">
        <f t="shared" si="59"/>
        <v>57373.23000000001</v>
      </c>
      <c r="H162">
        <f t="shared" si="46"/>
        <v>6884.7876000000006</v>
      </c>
      <c r="I162">
        <f t="shared" si="47"/>
        <v>6343.7876000000006</v>
      </c>
      <c r="J162">
        <f t="shared" si="48"/>
        <v>541</v>
      </c>
      <c r="K162">
        <f t="shared" si="40"/>
        <v>6225.5337320000008</v>
      </c>
      <c r="L162">
        <f t="shared" si="41"/>
        <v>2105.5975410000005</v>
      </c>
      <c r="M162">
        <f t="shared" si="42"/>
        <v>4779.1900590000005</v>
      </c>
      <c r="N162">
        <f t="shared" si="43"/>
        <v>659.25386800000012</v>
      </c>
      <c r="O162">
        <f t="shared" si="39"/>
        <v>40215.781500000012</v>
      </c>
      <c r="P162">
        <f t="shared" si="49"/>
        <v>419802.66720000008</v>
      </c>
      <c r="Q162">
        <f t="shared" si="50"/>
        <v>355423.66719999985</v>
      </c>
      <c r="R162">
        <f t="shared" si="51"/>
        <v>64379</v>
      </c>
      <c r="S162">
        <f t="shared" si="52"/>
        <v>379968.5391040002</v>
      </c>
      <c r="T162">
        <f t="shared" si="53"/>
        <v>128389.64905199995</v>
      </c>
      <c r="U162">
        <f t="shared" si="54"/>
        <v>291413.018148</v>
      </c>
      <c r="V162">
        <f t="shared" si="55"/>
        <v>39834.128095999993</v>
      </c>
    </row>
    <row r="163" spans="2:22">
      <c r="B163" s="4">
        <v>41548</v>
      </c>
      <c r="C163">
        <f t="shared" si="58"/>
        <v>32070.000000000004</v>
      </c>
      <c r="D163">
        <f t="shared" si="38"/>
        <v>32070.000000000004</v>
      </c>
      <c r="E163">
        <v>85.5</v>
      </c>
      <c r="F163">
        <f t="shared" si="44"/>
        <v>27419.850000000006</v>
      </c>
      <c r="G163">
        <f t="shared" si="59"/>
        <v>59489.850000000006</v>
      </c>
      <c r="H163">
        <f t="shared" si="46"/>
        <v>7138.7820000000002</v>
      </c>
      <c r="I163">
        <f t="shared" si="47"/>
        <v>6597.7820000000002</v>
      </c>
      <c r="J163">
        <f t="shared" si="48"/>
        <v>541</v>
      </c>
      <c r="K163">
        <f t="shared" si="40"/>
        <v>6454.97534</v>
      </c>
      <c r="L163">
        <f t="shared" si="41"/>
        <v>2183.2774950000003</v>
      </c>
      <c r="M163">
        <f t="shared" si="42"/>
        <v>4955.5045050000008</v>
      </c>
      <c r="N163">
        <f t="shared" si="43"/>
        <v>683.80665999999997</v>
      </c>
      <c r="O163">
        <f t="shared" si="39"/>
        <v>40728.583000000013</v>
      </c>
      <c r="P163">
        <f t="shared" si="49"/>
        <v>426687.45480000007</v>
      </c>
      <c r="Q163">
        <f t="shared" si="50"/>
        <v>361767.45479999983</v>
      </c>
      <c r="R163">
        <f t="shared" si="51"/>
        <v>64920</v>
      </c>
      <c r="S163">
        <f t="shared" si="52"/>
        <v>386194.07283600018</v>
      </c>
      <c r="T163">
        <f t="shared" si="53"/>
        <v>130495.24659299995</v>
      </c>
      <c r="U163">
        <f t="shared" si="54"/>
        <v>296192.20820699999</v>
      </c>
      <c r="V163">
        <f t="shared" si="55"/>
        <v>40493.381963999993</v>
      </c>
    </row>
    <row r="164" spans="2:22">
      <c r="B164" s="4">
        <v>41579</v>
      </c>
      <c r="C164">
        <f t="shared" si="58"/>
        <v>32070.000000000004</v>
      </c>
      <c r="D164">
        <f t="shared" si="38"/>
        <v>32070.000000000004</v>
      </c>
      <c r="E164">
        <v>85.5</v>
      </c>
      <c r="F164">
        <f t="shared" si="44"/>
        <v>27419.850000000006</v>
      </c>
      <c r="G164">
        <f t="shared" si="59"/>
        <v>59489.850000000006</v>
      </c>
      <c r="H164">
        <f t="shared" si="46"/>
        <v>7138.7820000000002</v>
      </c>
      <c r="I164">
        <f t="shared" si="47"/>
        <v>6597.7820000000002</v>
      </c>
      <c r="J164">
        <f t="shared" si="48"/>
        <v>541</v>
      </c>
      <c r="K164">
        <f t="shared" si="40"/>
        <v>6454.97534</v>
      </c>
      <c r="L164">
        <f t="shared" si="41"/>
        <v>2183.2774950000003</v>
      </c>
      <c r="M164">
        <f t="shared" si="42"/>
        <v>4955.5045050000008</v>
      </c>
      <c r="N164">
        <f t="shared" si="43"/>
        <v>683.80665999999997</v>
      </c>
      <c r="O164">
        <f t="shared" si="39"/>
        <v>41241.384500000022</v>
      </c>
      <c r="P164">
        <f t="shared" si="49"/>
        <v>433826.23680000007</v>
      </c>
      <c r="Q164">
        <f t="shared" si="50"/>
        <v>368365.23679999984</v>
      </c>
      <c r="R164">
        <f t="shared" si="51"/>
        <v>65461</v>
      </c>
      <c r="S164">
        <f t="shared" si="52"/>
        <v>392649.04817600019</v>
      </c>
      <c r="T164">
        <f t="shared" si="53"/>
        <v>132678.52408799995</v>
      </c>
      <c r="U164">
        <f t="shared" si="54"/>
        <v>301147.71271200001</v>
      </c>
      <c r="V164">
        <f t="shared" si="55"/>
        <v>41177.188623999995</v>
      </c>
    </row>
    <row r="165" spans="2:22">
      <c r="B165" s="4">
        <v>41609</v>
      </c>
      <c r="C165">
        <f t="shared" si="58"/>
        <v>32070.000000000004</v>
      </c>
      <c r="D165">
        <f t="shared" si="38"/>
        <v>32070.000000000004</v>
      </c>
      <c r="E165">
        <v>85.5</v>
      </c>
      <c r="F165">
        <f t="shared" si="44"/>
        <v>27419.850000000006</v>
      </c>
      <c r="G165">
        <f t="shared" si="59"/>
        <v>59489.850000000006</v>
      </c>
      <c r="H165">
        <f t="shared" si="46"/>
        <v>7138.7820000000002</v>
      </c>
      <c r="I165">
        <f t="shared" si="47"/>
        <v>6597.7820000000002</v>
      </c>
      <c r="J165">
        <f t="shared" si="48"/>
        <v>541</v>
      </c>
      <c r="K165">
        <f t="shared" si="40"/>
        <v>6454.97534</v>
      </c>
      <c r="L165">
        <f t="shared" si="41"/>
        <v>2183.2774950000003</v>
      </c>
      <c r="M165">
        <f t="shared" si="42"/>
        <v>4955.5045050000008</v>
      </c>
      <c r="N165">
        <f t="shared" si="43"/>
        <v>683.80665999999997</v>
      </c>
      <c r="O165">
        <f t="shared" si="39"/>
        <v>41754.186000000023</v>
      </c>
      <c r="P165">
        <f t="shared" si="49"/>
        <v>440965.01880000008</v>
      </c>
      <c r="Q165">
        <f t="shared" si="50"/>
        <v>374963.01879999985</v>
      </c>
      <c r="R165">
        <f t="shared" si="51"/>
        <v>66002</v>
      </c>
      <c r="S165">
        <f t="shared" si="52"/>
        <v>399104.02351600019</v>
      </c>
      <c r="T165">
        <f t="shared" si="53"/>
        <v>134861.80158299993</v>
      </c>
      <c r="U165">
        <f t="shared" si="54"/>
        <v>306103.21721700003</v>
      </c>
      <c r="V165">
        <f t="shared" si="55"/>
        <v>41860.995283999997</v>
      </c>
    </row>
    <row r="166" spans="2:22">
      <c r="B166" s="4">
        <v>41640</v>
      </c>
      <c r="C166">
        <f t="shared" si="58"/>
        <v>32070.000000000004</v>
      </c>
      <c r="D166">
        <f t="shared" si="38"/>
        <v>32070.000000000004</v>
      </c>
      <c r="E166">
        <v>90.5</v>
      </c>
      <c r="F166">
        <f t="shared" si="44"/>
        <v>29023.350000000006</v>
      </c>
      <c r="G166">
        <f t="shared" si="59"/>
        <v>61093.350000000006</v>
      </c>
      <c r="H166">
        <f t="shared" si="46"/>
        <v>7331.2020000000002</v>
      </c>
      <c r="I166">
        <f t="shared" si="47"/>
        <v>6790.2020000000002</v>
      </c>
      <c r="J166">
        <f t="shared" si="48"/>
        <v>541</v>
      </c>
      <c r="K166">
        <f t="shared" si="40"/>
        <v>6628.7947400000003</v>
      </c>
      <c r="L166">
        <f t="shared" si="41"/>
        <v>2242.1259450000002</v>
      </c>
      <c r="M166">
        <f t="shared" si="42"/>
        <v>5089.0760550000005</v>
      </c>
      <c r="N166">
        <f t="shared" si="43"/>
        <v>702.40726000000006</v>
      </c>
      <c r="O166">
        <f t="shared" si="39"/>
        <v>42278.024500000029</v>
      </c>
      <c r="P166">
        <f t="shared" si="49"/>
        <v>448103.80080000008</v>
      </c>
      <c r="Q166">
        <f t="shared" si="50"/>
        <v>381560.80079999985</v>
      </c>
      <c r="R166">
        <f t="shared" si="51"/>
        <v>66543</v>
      </c>
      <c r="S166">
        <f t="shared" si="52"/>
        <v>405558.99885600019</v>
      </c>
      <c r="T166">
        <f t="shared" si="53"/>
        <v>137045.07907799992</v>
      </c>
      <c r="U166">
        <f t="shared" si="54"/>
        <v>311058.72172200005</v>
      </c>
      <c r="V166">
        <f t="shared" si="55"/>
        <v>42544.801943999999</v>
      </c>
    </row>
    <row r="167" spans="2:22">
      <c r="B167" s="4">
        <v>41671</v>
      </c>
      <c r="C167">
        <f t="shared" si="58"/>
        <v>32070.000000000004</v>
      </c>
      <c r="D167">
        <f t="shared" si="38"/>
        <v>32070.000000000004</v>
      </c>
      <c r="E167">
        <v>90.5</v>
      </c>
      <c r="F167">
        <f t="shared" si="44"/>
        <v>29023.350000000006</v>
      </c>
      <c r="G167">
        <f t="shared" si="59"/>
        <v>61093.350000000006</v>
      </c>
      <c r="H167">
        <f t="shared" si="46"/>
        <v>7331.2020000000002</v>
      </c>
      <c r="I167">
        <f t="shared" si="47"/>
        <v>6790.2020000000002</v>
      </c>
      <c r="J167">
        <f t="shared" si="48"/>
        <v>541</v>
      </c>
      <c r="K167">
        <f t="shared" si="40"/>
        <v>6628.7947400000003</v>
      </c>
      <c r="L167">
        <f t="shared" si="41"/>
        <v>2242.1259450000002</v>
      </c>
      <c r="M167">
        <f t="shared" si="42"/>
        <v>5089.0760550000005</v>
      </c>
      <c r="N167">
        <f t="shared" si="43"/>
        <v>702.40726000000006</v>
      </c>
      <c r="O167">
        <f t="shared" si="39"/>
        <v>42801.863000000027</v>
      </c>
      <c r="P167">
        <f t="shared" si="49"/>
        <v>455435.00280000007</v>
      </c>
      <c r="Q167">
        <f t="shared" si="50"/>
        <v>388351.00279999984</v>
      </c>
      <c r="R167">
        <f t="shared" si="51"/>
        <v>67084</v>
      </c>
      <c r="S167">
        <f t="shared" si="52"/>
        <v>412187.79359600018</v>
      </c>
      <c r="T167">
        <f t="shared" si="53"/>
        <v>139287.20502299993</v>
      </c>
      <c r="U167">
        <f t="shared" si="54"/>
        <v>316147.79777700006</v>
      </c>
      <c r="V167">
        <f t="shared" si="55"/>
        <v>43247.209203999999</v>
      </c>
    </row>
    <row r="168" spans="2:22">
      <c r="B168" s="4">
        <v>41699</v>
      </c>
      <c r="C168">
        <f t="shared" si="58"/>
        <v>32070.000000000004</v>
      </c>
      <c r="D168">
        <f t="shared" si="38"/>
        <v>32070.000000000004</v>
      </c>
      <c r="E168">
        <v>90.5</v>
      </c>
      <c r="F168">
        <f t="shared" si="44"/>
        <v>29023.350000000006</v>
      </c>
      <c r="G168">
        <f t="shared" si="59"/>
        <v>61093.350000000006</v>
      </c>
      <c r="H168">
        <f t="shared" si="46"/>
        <v>7331.2020000000002</v>
      </c>
      <c r="I168">
        <f t="shared" si="47"/>
        <v>6790.2020000000002</v>
      </c>
      <c r="J168">
        <f t="shared" si="48"/>
        <v>541</v>
      </c>
      <c r="K168">
        <f t="shared" si="40"/>
        <v>6628.7947400000003</v>
      </c>
      <c r="L168">
        <f t="shared" si="41"/>
        <v>2242.1259450000002</v>
      </c>
      <c r="M168">
        <f t="shared" si="42"/>
        <v>5089.0760550000005</v>
      </c>
      <c r="N168">
        <f t="shared" si="43"/>
        <v>702.40726000000006</v>
      </c>
      <c r="O168">
        <f t="shared" si="39"/>
        <v>43325.701500000032</v>
      </c>
      <c r="P168">
        <f t="shared" si="49"/>
        <v>462766.20480000007</v>
      </c>
      <c r="Q168">
        <f t="shared" si="50"/>
        <v>395141.20479999983</v>
      </c>
      <c r="R168">
        <f t="shared" si="51"/>
        <v>67625</v>
      </c>
      <c r="S168">
        <f t="shared" si="52"/>
        <v>418816.58833600016</v>
      </c>
      <c r="T168">
        <f t="shared" si="53"/>
        <v>141529.33096799994</v>
      </c>
      <c r="U168">
        <f t="shared" si="54"/>
        <v>321236.87383200007</v>
      </c>
      <c r="V168">
        <f t="shared" si="55"/>
        <v>43949.616463999999</v>
      </c>
    </row>
    <row r="169" spans="2:22">
      <c r="B169" s="4">
        <v>41730</v>
      </c>
      <c r="C169">
        <f t="shared" si="58"/>
        <v>32070.000000000004</v>
      </c>
      <c r="D169">
        <f t="shared" si="38"/>
        <v>32070.000000000004</v>
      </c>
      <c r="E169">
        <v>88.4</v>
      </c>
      <c r="F169">
        <f t="shared" si="44"/>
        <v>28349.880000000005</v>
      </c>
      <c r="G169">
        <f t="shared" si="59"/>
        <v>60419.880000000005</v>
      </c>
      <c r="H169">
        <f t="shared" si="46"/>
        <v>7250.3856000000005</v>
      </c>
      <c r="I169">
        <f t="shared" si="47"/>
        <v>6709.3856000000005</v>
      </c>
      <c r="J169">
        <f t="shared" si="48"/>
        <v>541</v>
      </c>
      <c r="K169">
        <f t="shared" si="40"/>
        <v>6555.7905920000003</v>
      </c>
      <c r="L169">
        <f t="shared" si="41"/>
        <v>2217.4095960000004</v>
      </c>
      <c r="M169">
        <f t="shared" si="42"/>
        <v>5032.9760040000001</v>
      </c>
      <c r="N169">
        <f t="shared" si="43"/>
        <v>694.59500800000001</v>
      </c>
      <c r="O169">
        <f t="shared" si="39"/>
        <v>43837.043500000022</v>
      </c>
      <c r="P169">
        <f t="shared" si="49"/>
        <v>470097.40680000006</v>
      </c>
      <c r="Q169">
        <f t="shared" si="50"/>
        <v>401931.40679999982</v>
      </c>
      <c r="R169">
        <f t="shared" si="51"/>
        <v>68166</v>
      </c>
      <c r="S169">
        <f t="shared" si="52"/>
        <v>425445.38307600014</v>
      </c>
      <c r="T169">
        <f t="shared" si="53"/>
        <v>143771.45691299994</v>
      </c>
      <c r="U169">
        <f t="shared" si="54"/>
        <v>326325.94988700008</v>
      </c>
      <c r="V169">
        <f t="shared" si="55"/>
        <v>44652.023723999999</v>
      </c>
    </row>
    <row r="170" spans="2:22">
      <c r="B170" s="4">
        <v>41760</v>
      </c>
      <c r="C170">
        <f t="shared" si="58"/>
        <v>32070.000000000004</v>
      </c>
      <c r="D170">
        <f t="shared" si="38"/>
        <v>32070.000000000004</v>
      </c>
      <c r="E170">
        <v>88.4</v>
      </c>
      <c r="F170">
        <f t="shared" si="44"/>
        <v>28349.880000000005</v>
      </c>
      <c r="G170">
        <f t="shared" si="59"/>
        <v>60419.880000000005</v>
      </c>
      <c r="H170">
        <f t="shared" si="46"/>
        <v>7250.3856000000005</v>
      </c>
      <c r="I170">
        <f t="shared" si="47"/>
        <v>6709.3856000000005</v>
      </c>
      <c r="J170">
        <f t="shared" si="48"/>
        <v>541</v>
      </c>
      <c r="K170">
        <f t="shared" si="40"/>
        <v>6555.7905920000003</v>
      </c>
      <c r="L170">
        <f t="shared" si="41"/>
        <v>2217.4095960000004</v>
      </c>
      <c r="M170">
        <f t="shared" si="42"/>
        <v>5032.9760040000001</v>
      </c>
      <c r="N170">
        <f t="shared" si="43"/>
        <v>694.59500800000001</v>
      </c>
      <c r="O170">
        <f t="shared" si="39"/>
        <v>44348.385500000019</v>
      </c>
      <c r="P170">
        <f t="shared" si="49"/>
        <v>477347.79240000003</v>
      </c>
      <c r="Q170">
        <f t="shared" si="50"/>
        <v>408640.7923999998</v>
      </c>
      <c r="R170">
        <f t="shared" si="51"/>
        <v>68707</v>
      </c>
      <c r="S170">
        <f t="shared" si="52"/>
        <v>432001.17366800015</v>
      </c>
      <c r="T170">
        <f t="shared" si="53"/>
        <v>145988.86650899996</v>
      </c>
      <c r="U170">
        <f t="shared" si="54"/>
        <v>331358.92589100008</v>
      </c>
      <c r="V170">
        <f t="shared" si="55"/>
        <v>45346.618731999995</v>
      </c>
    </row>
    <row r="171" spans="2:22">
      <c r="B171" s="4">
        <v>41791</v>
      </c>
      <c r="C171">
        <f t="shared" si="58"/>
        <v>33030</v>
      </c>
      <c r="D171">
        <f t="shared" si="38"/>
        <v>33030</v>
      </c>
      <c r="E171">
        <v>88.4</v>
      </c>
      <c r="F171">
        <f t="shared" si="44"/>
        <v>29198.52</v>
      </c>
      <c r="G171">
        <f t="shared" si="59"/>
        <v>62228.520000000004</v>
      </c>
      <c r="H171">
        <f t="shared" si="46"/>
        <v>7467.4224000000004</v>
      </c>
      <c r="I171">
        <f t="shared" si="47"/>
        <v>6926.4224000000004</v>
      </c>
      <c r="J171">
        <f t="shared" si="48"/>
        <v>541</v>
      </c>
      <c r="K171">
        <f t="shared" si="40"/>
        <v>6751.8471680000002</v>
      </c>
      <c r="L171">
        <f t="shared" si="41"/>
        <v>2283.7866840000002</v>
      </c>
      <c r="M171">
        <f t="shared" si="42"/>
        <v>5183.6357160000007</v>
      </c>
      <c r="N171">
        <f t="shared" si="43"/>
        <v>715.57523200000003</v>
      </c>
      <c r="O171">
        <f t="shared" si="39"/>
        <v>44874.869333333358</v>
      </c>
      <c r="P171">
        <f t="shared" si="49"/>
        <v>484598.17800000001</v>
      </c>
      <c r="Q171">
        <f t="shared" si="50"/>
        <v>415350.17799999978</v>
      </c>
      <c r="R171">
        <f t="shared" si="51"/>
        <v>69248</v>
      </c>
      <c r="S171">
        <f t="shared" si="52"/>
        <v>438556.96426000015</v>
      </c>
      <c r="T171">
        <f t="shared" si="53"/>
        <v>148206.27610499997</v>
      </c>
      <c r="U171">
        <f t="shared" si="54"/>
        <v>336391.90189500008</v>
      </c>
      <c r="V171">
        <f t="shared" si="55"/>
        <v>46041.213739999992</v>
      </c>
    </row>
    <row r="172" spans="2:22">
      <c r="B172" s="4">
        <v>41821</v>
      </c>
      <c r="C172">
        <f t="shared" si="58"/>
        <v>33030</v>
      </c>
      <c r="D172">
        <f t="shared" si="38"/>
        <v>33030</v>
      </c>
      <c r="E172">
        <v>91.3</v>
      </c>
      <c r="F172">
        <f t="shared" si="44"/>
        <v>30156.39</v>
      </c>
      <c r="G172">
        <f t="shared" si="59"/>
        <v>63186.39</v>
      </c>
      <c r="H172">
        <f t="shared" si="46"/>
        <v>7582.3667999999998</v>
      </c>
      <c r="I172">
        <f t="shared" si="47"/>
        <v>7041.3667999999998</v>
      </c>
      <c r="J172">
        <f t="shared" si="48"/>
        <v>541</v>
      </c>
      <c r="K172">
        <f t="shared" si="40"/>
        <v>6855.680276</v>
      </c>
      <c r="L172">
        <f t="shared" si="41"/>
        <v>2318.940513</v>
      </c>
      <c r="M172">
        <f t="shared" si="42"/>
        <v>5263.4262870000002</v>
      </c>
      <c r="N172">
        <f t="shared" si="43"/>
        <v>726.68652399999996</v>
      </c>
      <c r="O172">
        <f t="shared" si="39"/>
        <v>45410.32833333336</v>
      </c>
      <c r="P172">
        <f t="shared" si="49"/>
        <v>492065.6004</v>
      </c>
      <c r="Q172">
        <f t="shared" si="50"/>
        <v>422276.60039999976</v>
      </c>
      <c r="R172">
        <f t="shared" si="51"/>
        <v>69789</v>
      </c>
      <c r="S172">
        <f t="shared" si="52"/>
        <v>445308.81142800016</v>
      </c>
      <c r="T172">
        <f t="shared" si="53"/>
        <v>150490.06278899996</v>
      </c>
      <c r="U172">
        <f t="shared" si="54"/>
        <v>341575.53761100007</v>
      </c>
      <c r="V172">
        <f t="shared" si="55"/>
        <v>46756.788971999995</v>
      </c>
    </row>
    <row r="173" spans="2:22">
      <c r="B173" s="4">
        <v>41852</v>
      </c>
      <c r="C173">
        <f t="shared" si="58"/>
        <v>33030</v>
      </c>
      <c r="D173">
        <f t="shared" ref="D173:D201" si="60">IF(G$2&gt;B173,0,IF(B173&lt;K$2,(IF(B173&lt;H$3,I$4,IF(B173=H$3,ROUNDUP(I$4*1.03/100,1)*100,IF(B173&lt;EOMONTH(H$3,11),ROUNDUP(I$4*1.03/100,1)*100,ROUNDUP(1.03/100*D161,1)*100)))),IF(B173&lt;L$2,IF(B173&lt;EOMONTH(K$2,11),ROUNDUP(K$4*1.03*1.03/100,1)*100,ROUNDUP(1.03/100*D161,1)*100),ROUNDUP(D113*1.03*1.03*1.03*1.03*1.03*1.03/100,1)*100)))</f>
        <v>33030</v>
      </c>
      <c r="E173">
        <v>91.3</v>
      </c>
      <c r="F173">
        <f t="shared" si="44"/>
        <v>30156.39</v>
      </c>
      <c r="G173">
        <f t="shared" si="59"/>
        <v>63186.39</v>
      </c>
      <c r="H173">
        <f t="shared" si="46"/>
        <v>7582.3667999999998</v>
      </c>
      <c r="I173">
        <f t="shared" si="47"/>
        <v>7041.3667999999998</v>
      </c>
      <c r="J173">
        <f t="shared" si="48"/>
        <v>541</v>
      </c>
      <c r="K173">
        <f t="shared" si="40"/>
        <v>6855.680276</v>
      </c>
      <c r="L173">
        <f t="shared" si="41"/>
        <v>2318.940513</v>
      </c>
      <c r="M173">
        <f t="shared" si="42"/>
        <v>5263.4262870000002</v>
      </c>
      <c r="N173">
        <f t="shared" si="43"/>
        <v>726.68652399999996</v>
      </c>
      <c r="O173">
        <f t="shared" si="39"/>
        <v>45945.787333333355</v>
      </c>
      <c r="P173">
        <f t="shared" si="49"/>
        <v>499647.96720000001</v>
      </c>
      <c r="Q173">
        <f t="shared" si="50"/>
        <v>429317.96719999978</v>
      </c>
      <c r="R173">
        <f t="shared" si="51"/>
        <v>70330</v>
      </c>
      <c r="S173">
        <f t="shared" si="52"/>
        <v>452164.49170400016</v>
      </c>
      <c r="T173">
        <f t="shared" si="53"/>
        <v>152809.00330199997</v>
      </c>
      <c r="U173">
        <f t="shared" si="54"/>
        <v>346838.96389800007</v>
      </c>
      <c r="V173">
        <f t="shared" si="55"/>
        <v>47483.475495999992</v>
      </c>
    </row>
    <row r="174" spans="2:22">
      <c r="B174" s="4">
        <v>41883</v>
      </c>
      <c r="C174">
        <f t="shared" si="58"/>
        <v>33030</v>
      </c>
      <c r="D174">
        <f t="shared" si="60"/>
        <v>33030</v>
      </c>
      <c r="E174">
        <v>91.3</v>
      </c>
      <c r="F174">
        <f t="shared" si="44"/>
        <v>30156.39</v>
      </c>
      <c r="G174">
        <f t="shared" si="59"/>
        <v>63186.39</v>
      </c>
      <c r="H174">
        <f t="shared" si="46"/>
        <v>7582.3667999999998</v>
      </c>
      <c r="I174">
        <f t="shared" si="47"/>
        <v>6332.3667999999998</v>
      </c>
      <c r="J174">
        <f>(IF(OR(B174&lt;G$2,B174&gt;(F$2-2*365)),0,1250))</f>
        <v>1250</v>
      </c>
      <c r="K174">
        <f t="shared" si="40"/>
        <v>6863.9046760000001</v>
      </c>
      <c r="L174">
        <f t="shared" si="41"/>
        <v>2318.940513</v>
      </c>
      <c r="M174">
        <f t="shared" si="42"/>
        <v>5263.4262870000002</v>
      </c>
      <c r="N174">
        <f t="shared" si="43"/>
        <v>718.4621239999999</v>
      </c>
      <c r="O174">
        <f t="shared" si="39"/>
        <v>46481.246333333358</v>
      </c>
      <c r="P174">
        <f t="shared" si="49"/>
        <v>507230.33400000003</v>
      </c>
      <c r="Q174">
        <f t="shared" si="50"/>
        <v>436359.3339999998</v>
      </c>
      <c r="R174">
        <f t="shared" si="51"/>
        <v>70871</v>
      </c>
      <c r="S174">
        <f t="shared" si="52"/>
        <v>459020.17198000016</v>
      </c>
      <c r="T174">
        <f t="shared" si="53"/>
        <v>155127.94381499998</v>
      </c>
      <c r="U174">
        <f t="shared" si="54"/>
        <v>352102.39018500008</v>
      </c>
      <c r="V174">
        <f t="shared" si="55"/>
        <v>48210.162019999989</v>
      </c>
    </row>
    <row r="175" spans="2:22">
      <c r="B175" s="4">
        <v>41913</v>
      </c>
      <c r="C175">
        <f t="shared" si="58"/>
        <v>33030</v>
      </c>
      <c r="D175">
        <f t="shared" si="60"/>
        <v>33030</v>
      </c>
      <c r="E175">
        <v>98.1</v>
      </c>
      <c r="F175">
        <f t="shared" si="44"/>
        <v>32402.43</v>
      </c>
      <c r="G175">
        <f t="shared" si="59"/>
        <v>65432.43</v>
      </c>
      <c r="H175">
        <f t="shared" si="46"/>
        <v>7851.8915999999999</v>
      </c>
      <c r="I175">
        <f t="shared" si="47"/>
        <v>6601.8915999999999</v>
      </c>
      <c r="J175">
        <f t="shared" ref="J175:J238" si="61">(IF(OR(B175&lt;G$2,B175&gt;(F$2-2*365)),0,1250))</f>
        <v>1250</v>
      </c>
      <c r="K175">
        <f t="shared" si="40"/>
        <v>7107.3754120000003</v>
      </c>
      <c r="L175">
        <f t="shared" si="41"/>
        <v>2401.3701810000002</v>
      </c>
      <c r="M175">
        <f t="shared" si="42"/>
        <v>5450.5214189999997</v>
      </c>
      <c r="N175">
        <f t="shared" si="43"/>
        <v>744.51618799999994</v>
      </c>
      <c r="O175">
        <f t="shared" si="39"/>
        <v>47024.43466666669</v>
      </c>
      <c r="P175">
        <f t="shared" si="49"/>
        <v>514812.70080000005</v>
      </c>
      <c r="Q175">
        <f t="shared" si="50"/>
        <v>442691.70079999982</v>
      </c>
      <c r="R175">
        <f t="shared" si="51"/>
        <v>72121</v>
      </c>
      <c r="S175">
        <f t="shared" si="52"/>
        <v>465884.07665600016</v>
      </c>
      <c r="T175">
        <f t="shared" si="53"/>
        <v>157446.88432799999</v>
      </c>
      <c r="U175">
        <f t="shared" si="54"/>
        <v>357365.81647200009</v>
      </c>
      <c r="V175">
        <f t="shared" si="55"/>
        <v>48928.624143999987</v>
      </c>
    </row>
    <row r="176" spans="2:22">
      <c r="B176" s="4">
        <v>41944</v>
      </c>
      <c r="C176">
        <f t="shared" si="58"/>
        <v>33030</v>
      </c>
      <c r="D176">
        <f t="shared" si="60"/>
        <v>33030</v>
      </c>
      <c r="E176">
        <v>98.1</v>
      </c>
      <c r="F176">
        <f t="shared" si="44"/>
        <v>32402.43</v>
      </c>
      <c r="G176">
        <f t="shared" si="59"/>
        <v>65432.43</v>
      </c>
      <c r="H176">
        <f t="shared" si="46"/>
        <v>7851.8915999999999</v>
      </c>
      <c r="I176">
        <f t="shared" si="47"/>
        <v>6601.8915999999999</v>
      </c>
      <c r="J176">
        <f t="shared" si="61"/>
        <v>1250</v>
      </c>
      <c r="K176">
        <f t="shared" si="40"/>
        <v>7107.3754120000003</v>
      </c>
      <c r="L176">
        <f t="shared" si="41"/>
        <v>2401.3701810000002</v>
      </c>
      <c r="M176">
        <f t="shared" si="42"/>
        <v>5450.5214189999997</v>
      </c>
      <c r="N176">
        <f t="shared" si="43"/>
        <v>744.51618799999994</v>
      </c>
      <c r="O176">
        <f t="shared" si="39"/>
        <v>47567.623000000029</v>
      </c>
      <c r="P176">
        <f t="shared" si="49"/>
        <v>522664.59240000002</v>
      </c>
      <c r="Q176">
        <f t="shared" si="50"/>
        <v>449293.59239999979</v>
      </c>
      <c r="R176">
        <f t="shared" si="51"/>
        <v>73371</v>
      </c>
      <c r="S176">
        <f t="shared" si="52"/>
        <v>472991.45206800016</v>
      </c>
      <c r="T176">
        <f t="shared" si="53"/>
        <v>159848.25450899999</v>
      </c>
      <c r="U176">
        <f t="shared" si="54"/>
        <v>362816.33789100009</v>
      </c>
      <c r="V176">
        <f t="shared" si="55"/>
        <v>49673.140331999988</v>
      </c>
    </row>
    <row r="177" spans="2:22">
      <c r="B177" s="4">
        <v>41974</v>
      </c>
      <c r="C177">
        <f t="shared" si="58"/>
        <v>33030</v>
      </c>
      <c r="D177">
        <f t="shared" si="60"/>
        <v>33030</v>
      </c>
      <c r="E177">
        <v>98.1</v>
      </c>
      <c r="F177">
        <f t="shared" si="44"/>
        <v>32402.43</v>
      </c>
      <c r="G177">
        <f t="shared" si="59"/>
        <v>65432.43</v>
      </c>
      <c r="H177">
        <f t="shared" si="46"/>
        <v>7851.8915999999999</v>
      </c>
      <c r="I177">
        <f t="shared" si="47"/>
        <v>6601.8915999999999</v>
      </c>
      <c r="J177">
        <f t="shared" si="61"/>
        <v>1250</v>
      </c>
      <c r="K177">
        <f t="shared" si="40"/>
        <v>7107.3754120000003</v>
      </c>
      <c r="L177">
        <f t="shared" si="41"/>
        <v>2401.3701810000002</v>
      </c>
      <c r="M177">
        <f t="shared" si="42"/>
        <v>5450.5214189999997</v>
      </c>
      <c r="N177">
        <f t="shared" si="43"/>
        <v>744.51618799999994</v>
      </c>
      <c r="O177">
        <f t="shared" si="39"/>
        <v>48110.811333333368</v>
      </c>
      <c r="P177">
        <f t="shared" si="49"/>
        <v>530516.48400000005</v>
      </c>
      <c r="Q177">
        <f t="shared" si="50"/>
        <v>455895.48399999976</v>
      </c>
      <c r="R177">
        <f t="shared" si="51"/>
        <v>74621</v>
      </c>
      <c r="S177">
        <f t="shared" si="52"/>
        <v>480098.82748000015</v>
      </c>
      <c r="T177">
        <f t="shared" si="53"/>
        <v>162249.62469</v>
      </c>
      <c r="U177">
        <f t="shared" si="54"/>
        <v>368266.85931000009</v>
      </c>
      <c r="V177">
        <f t="shared" si="55"/>
        <v>50417.65651999999</v>
      </c>
    </row>
    <row r="178" spans="2:22">
      <c r="B178" s="4">
        <v>42005</v>
      </c>
      <c r="C178">
        <f t="shared" si="58"/>
        <v>33030</v>
      </c>
      <c r="D178">
        <f t="shared" si="60"/>
        <v>33030</v>
      </c>
      <c r="E178">
        <v>100.3</v>
      </c>
      <c r="F178">
        <f t="shared" si="44"/>
        <v>33129.089999999997</v>
      </c>
      <c r="G178">
        <f t="shared" si="59"/>
        <v>66159.09</v>
      </c>
      <c r="H178">
        <f t="shared" si="46"/>
        <v>7939.090799999999</v>
      </c>
      <c r="I178">
        <f t="shared" si="47"/>
        <v>6689.090799999999</v>
      </c>
      <c r="J178">
        <f t="shared" si="61"/>
        <v>1250</v>
      </c>
      <c r="K178">
        <f t="shared" si="40"/>
        <v>7186.1453559999991</v>
      </c>
      <c r="L178">
        <f t="shared" si="41"/>
        <v>2428.038603</v>
      </c>
      <c r="M178">
        <f t="shared" si="42"/>
        <v>5511.052197</v>
      </c>
      <c r="N178">
        <f t="shared" si="43"/>
        <v>752.94544399999995</v>
      </c>
      <c r="O178">
        <f t="shared" si="39"/>
        <v>48641.64800000003</v>
      </c>
      <c r="P178">
        <f t="shared" si="49"/>
        <v>538368.37560000003</v>
      </c>
      <c r="Q178">
        <f t="shared" si="50"/>
        <v>462497.37559999974</v>
      </c>
      <c r="R178">
        <f t="shared" si="51"/>
        <v>75871</v>
      </c>
      <c r="S178">
        <f t="shared" si="52"/>
        <v>487206.20289200015</v>
      </c>
      <c r="T178">
        <f t="shared" si="53"/>
        <v>164650.994871</v>
      </c>
      <c r="U178">
        <f t="shared" si="54"/>
        <v>373717.38072900008</v>
      </c>
      <c r="V178">
        <f t="shared" si="55"/>
        <v>51162.172707999991</v>
      </c>
    </row>
    <row r="179" spans="2:22">
      <c r="B179" s="4">
        <v>42036</v>
      </c>
      <c r="C179">
        <f t="shared" si="58"/>
        <v>33030</v>
      </c>
      <c r="D179">
        <f t="shared" si="60"/>
        <v>33030</v>
      </c>
      <c r="E179">
        <v>100.3</v>
      </c>
      <c r="F179">
        <f t="shared" si="44"/>
        <v>33129.089999999997</v>
      </c>
      <c r="G179">
        <f t="shared" si="59"/>
        <v>66159.09</v>
      </c>
      <c r="H179">
        <f t="shared" si="46"/>
        <v>7939.090799999999</v>
      </c>
      <c r="I179">
        <f t="shared" si="47"/>
        <v>6689.090799999999</v>
      </c>
      <c r="J179">
        <f t="shared" si="61"/>
        <v>1250</v>
      </c>
      <c r="K179">
        <f t="shared" si="40"/>
        <v>7186.1453559999991</v>
      </c>
      <c r="L179">
        <f t="shared" si="41"/>
        <v>2428.038603</v>
      </c>
      <c r="M179">
        <f t="shared" si="42"/>
        <v>5511.052197</v>
      </c>
      <c r="N179">
        <f t="shared" si="43"/>
        <v>752.94544399999995</v>
      </c>
      <c r="O179">
        <f t="shared" si="39"/>
        <v>49172.484666666693</v>
      </c>
      <c r="P179">
        <f t="shared" si="49"/>
        <v>546307.46640000003</v>
      </c>
      <c r="Q179">
        <f t="shared" si="50"/>
        <v>469186.46639999974</v>
      </c>
      <c r="R179">
        <f t="shared" si="51"/>
        <v>77121</v>
      </c>
      <c r="S179">
        <f t="shared" si="52"/>
        <v>494392.34824800014</v>
      </c>
      <c r="T179">
        <f t="shared" si="53"/>
        <v>167079.033474</v>
      </c>
      <c r="U179">
        <f t="shared" si="54"/>
        <v>379228.4329260001</v>
      </c>
      <c r="V179">
        <f t="shared" si="55"/>
        <v>51915.118151999988</v>
      </c>
    </row>
    <row r="180" spans="2:22">
      <c r="B180" s="4">
        <v>42064</v>
      </c>
      <c r="C180">
        <f t="shared" si="58"/>
        <v>33030</v>
      </c>
      <c r="D180">
        <f t="shared" si="60"/>
        <v>33030</v>
      </c>
      <c r="E180">
        <v>100.3</v>
      </c>
      <c r="F180">
        <f t="shared" si="44"/>
        <v>33129.089999999997</v>
      </c>
      <c r="G180">
        <f t="shared" si="59"/>
        <v>66159.09</v>
      </c>
      <c r="H180">
        <f t="shared" si="46"/>
        <v>7939.090799999999</v>
      </c>
      <c r="I180">
        <f t="shared" si="47"/>
        <v>6689.090799999999</v>
      </c>
      <c r="J180">
        <f t="shared" si="61"/>
        <v>1250</v>
      </c>
      <c r="K180">
        <f t="shared" si="40"/>
        <v>7186.1453559999991</v>
      </c>
      <c r="L180">
        <f t="shared" si="41"/>
        <v>2428.038603</v>
      </c>
      <c r="M180">
        <f t="shared" si="42"/>
        <v>5511.052197</v>
      </c>
      <c r="N180">
        <f t="shared" si="43"/>
        <v>752.94544399999995</v>
      </c>
      <c r="O180">
        <f t="shared" si="39"/>
        <v>49703.321333333362</v>
      </c>
      <c r="P180">
        <f t="shared" si="49"/>
        <v>554246.55720000004</v>
      </c>
      <c r="Q180">
        <f t="shared" si="50"/>
        <v>475875.55719999975</v>
      </c>
      <c r="R180">
        <f t="shared" si="51"/>
        <v>78371</v>
      </c>
      <c r="S180">
        <f t="shared" si="52"/>
        <v>501578.49360400013</v>
      </c>
      <c r="T180">
        <f t="shared" si="53"/>
        <v>169507.07207699999</v>
      </c>
      <c r="U180">
        <f t="shared" si="54"/>
        <v>384739.48512300011</v>
      </c>
      <c r="V180">
        <f t="shared" si="55"/>
        <v>52668.063595999985</v>
      </c>
    </row>
    <row r="181" spans="2:22">
      <c r="B181" s="4">
        <v>42095</v>
      </c>
      <c r="C181">
        <f t="shared" si="58"/>
        <v>33030</v>
      </c>
      <c r="D181">
        <f t="shared" si="60"/>
        <v>33030</v>
      </c>
      <c r="E181">
        <v>100.5</v>
      </c>
      <c r="F181">
        <f t="shared" si="44"/>
        <v>33195.15</v>
      </c>
      <c r="G181">
        <f t="shared" si="59"/>
        <v>66225.149999999994</v>
      </c>
      <c r="H181">
        <f t="shared" si="46"/>
        <v>7947.0179999999991</v>
      </c>
      <c r="I181">
        <f t="shared" si="47"/>
        <v>6697.0179999999991</v>
      </c>
      <c r="J181">
        <f t="shared" si="61"/>
        <v>1250</v>
      </c>
      <c r="K181">
        <f t="shared" si="40"/>
        <v>7193.3062599999994</v>
      </c>
      <c r="L181">
        <f t="shared" si="41"/>
        <v>2430.4630050000001</v>
      </c>
      <c r="M181">
        <f t="shared" si="42"/>
        <v>5516.5549949999995</v>
      </c>
      <c r="N181">
        <f t="shared" si="43"/>
        <v>753.71173999999985</v>
      </c>
      <c r="O181">
        <f t="shared" si="39"/>
        <v>50220.406666666691</v>
      </c>
      <c r="P181">
        <f t="shared" si="49"/>
        <v>562185.64800000004</v>
      </c>
      <c r="Q181">
        <f t="shared" si="50"/>
        <v>482564.64799999975</v>
      </c>
      <c r="R181">
        <f t="shared" si="51"/>
        <v>79621</v>
      </c>
      <c r="S181">
        <f t="shared" si="52"/>
        <v>508764.63896000013</v>
      </c>
      <c r="T181">
        <f t="shared" si="53"/>
        <v>171935.11067999998</v>
      </c>
      <c r="U181">
        <f t="shared" si="54"/>
        <v>390250.53732000012</v>
      </c>
      <c r="V181">
        <f t="shared" si="55"/>
        <v>53421.009039999983</v>
      </c>
    </row>
    <row r="182" spans="2:22">
      <c r="B182" s="4">
        <v>42125</v>
      </c>
      <c r="C182">
        <f t="shared" si="58"/>
        <v>33030</v>
      </c>
      <c r="D182">
        <f t="shared" si="60"/>
        <v>33030</v>
      </c>
      <c r="E182">
        <v>100.5</v>
      </c>
      <c r="F182">
        <f t="shared" si="44"/>
        <v>33195.15</v>
      </c>
      <c r="G182">
        <f t="shared" si="59"/>
        <v>66225.149999999994</v>
      </c>
      <c r="H182">
        <f t="shared" si="46"/>
        <v>7947.0179999999991</v>
      </c>
      <c r="I182">
        <f t="shared" si="47"/>
        <v>6697.0179999999991</v>
      </c>
      <c r="J182">
        <f t="shared" si="61"/>
        <v>1250</v>
      </c>
      <c r="K182">
        <f t="shared" si="40"/>
        <v>7193.3062599999994</v>
      </c>
      <c r="L182">
        <f t="shared" si="41"/>
        <v>2430.4630050000001</v>
      </c>
      <c r="M182">
        <f t="shared" si="42"/>
        <v>5516.5549949999995</v>
      </c>
      <c r="N182">
        <f t="shared" si="43"/>
        <v>753.71173999999985</v>
      </c>
      <c r="O182">
        <f t="shared" si="39"/>
        <v>50737.492000000013</v>
      </c>
      <c r="P182">
        <f t="shared" si="49"/>
        <v>570132.66600000008</v>
      </c>
      <c r="Q182">
        <f t="shared" si="50"/>
        <v>489261.66599999974</v>
      </c>
      <c r="R182">
        <f t="shared" si="51"/>
        <v>80871</v>
      </c>
      <c r="S182">
        <f t="shared" si="52"/>
        <v>515957.94522000011</v>
      </c>
      <c r="T182">
        <f t="shared" si="53"/>
        <v>174365.57368499998</v>
      </c>
      <c r="U182">
        <f t="shared" si="54"/>
        <v>395767.09231500013</v>
      </c>
      <c r="V182">
        <f t="shared" si="55"/>
        <v>54174.720779999981</v>
      </c>
    </row>
    <row r="183" spans="2:22">
      <c r="B183" s="4">
        <v>42156</v>
      </c>
      <c r="C183">
        <f t="shared" si="58"/>
        <v>34020.000000000007</v>
      </c>
      <c r="D183">
        <f t="shared" si="60"/>
        <v>34020.000000000007</v>
      </c>
      <c r="E183">
        <v>100.5</v>
      </c>
      <c r="F183">
        <f t="shared" si="44"/>
        <v>34190.100000000006</v>
      </c>
      <c r="G183">
        <f t="shared" si="59"/>
        <v>68210.100000000006</v>
      </c>
      <c r="H183">
        <f t="shared" si="46"/>
        <v>8185.2120000000004</v>
      </c>
      <c r="I183">
        <f t="shared" si="47"/>
        <v>6935.2120000000004</v>
      </c>
      <c r="J183">
        <f t="shared" si="61"/>
        <v>1250</v>
      </c>
      <c r="K183">
        <f t="shared" si="40"/>
        <v>7408.4748400000008</v>
      </c>
      <c r="L183">
        <f t="shared" si="41"/>
        <v>2503.3106700000003</v>
      </c>
      <c r="M183">
        <f t="shared" si="42"/>
        <v>5681.9013300000006</v>
      </c>
      <c r="N183">
        <f t="shared" si="43"/>
        <v>776.73716000000002</v>
      </c>
      <c r="O183">
        <f t="shared" si="39"/>
        <v>51269.977000000021</v>
      </c>
      <c r="P183">
        <f t="shared" si="49"/>
        <v>578079.68400000012</v>
      </c>
      <c r="Q183">
        <f t="shared" si="50"/>
        <v>495958.68399999972</v>
      </c>
      <c r="R183">
        <f t="shared" si="51"/>
        <v>82121</v>
      </c>
      <c r="S183">
        <f t="shared" si="52"/>
        <v>523151.25148000009</v>
      </c>
      <c r="T183">
        <f t="shared" si="53"/>
        <v>176796.03668999998</v>
      </c>
      <c r="U183">
        <f t="shared" si="54"/>
        <v>401283.64731000015</v>
      </c>
      <c r="V183">
        <f t="shared" si="55"/>
        <v>54928.43251999998</v>
      </c>
    </row>
    <row r="184" spans="2:22">
      <c r="B184" s="4">
        <v>42186</v>
      </c>
      <c r="C184">
        <f t="shared" si="58"/>
        <v>34020.000000000007</v>
      </c>
      <c r="D184">
        <f t="shared" si="60"/>
        <v>34020.000000000007</v>
      </c>
      <c r="E184">
        <v>102.6</v>
      </c>
      <c r="F184">
        <f t="shared" si="44"/>
        <v>34904.520000000004</v>
      </c>
      <c r="G184">
        <f t="shared" si="59"/>
        <v>68924.520000000019</v>
      </c>
      <c r="H184">
        <f t="shared" si="46"/>
        <v>8270.9424000000017</v>
      </c>
      <c r="I184">
        <f t="shared" si="47"/>
        <v>7020.9424000000017</v>
      </c>
      <c r="J184">
        <f t="shared" si="61"/>
        <v>1250</v>
      </c>
      <c r="K184">
        <f t="shared" si="40"/>
        <v>7485.9179680000016</v>
      </c>
      <c r="L184">
        <f t="shared" si="41"/>
        <v>2529.5298840000009</v>
      </c>
      <c r="M184">
        <f t="shared" si="42"/>
        <v>5741.4125160000012</v>
      </c>
      <c r="N184">
        <f t="shared" si="43"/>
        <v>785.02443200000016</v>
      </c>
      <c r="O184">
        <f t="shared" si="39"/>
        <v>51812.119000000021</v>
      </c>
      <c r="P184">
        <f t="shared" si="49"/>
        <v>586264.89600000018</v>
      </c>
      <c r="Q184">
        <f t="shared" si="50"/>
        <v>502893.89599999972</v>
      </c>
      <c r="R184">
        <f t="shared" si="51"/>
        <v>83371</v>
      </c>
      <c r="S184">
        <f t="shared" si="52"/>
        <v>530559.72632000013</v>
      </c>
      <c r="T184">
        <f t="shared" si="53"/>
        <v>179299.34735999999</v>
      </c>
      <c r="U184">
        <f t="shared" si="54"/>
        <v>406965.54864000017</v>
      </c>
      <c r="V184">
        <f t="shared" si="55"/>
        <v>55705.169679999977</v>
      </c>
    </row>
    <row r="185" spans="2:22">
      <c r="B185" s="4">
        <v>42217</v>
      </c>
      <c r="C185">
        <f t="shared" si="58"/>
        <v>34020.000000000007</v>
      </c>
      <c r="D185">
        <f t="shared" si="60"/>
        <v>34020.000000000007</v>
      </c>
      <c r="E185">
        <v>102.6</v>
      </c>
      <c r="F185">
        <f t="shared" si="44"/>
        <v>34904.520000000004</v>
      </c>
      <c r="G185">
        <f t="shared" si="59"/>
        <v>68924.520000000019</v>
      </c>
      <c r="H185">
        <f t="shared" si="46"/>
        <v>8270.9424000000017</v>
      </c>
      <c r="I185">
        <f t="shared" si="47"/>
        <v>7020.9424000000017</v>
      </c>
      <c r="J185">
        <f t="shared" si="61"/>
        <v>1250</v>
      </c>
      <c r="K185">
        <f t="shared" si="40"/>
        <v>7485.9179680000016</v>
      </c>
      <c r="L185">
        <f t="shared" si="41"/>
        <v>2529.5298840000009</v>
      </c>
      <c r="M185">
        <f t="shared" si="42"/>
        <v>5741.4125160000012</v>
      </c>
      <c r="N185">
        <f t="shared" si="43"/>
        <v>785.02443200000016</v>
      </c>
      <c r="O185">
        <f t="shared" si="39"/>
        <v>52354.26100000002</v>
      </c>
      <c r="P185">
        <f t="shared" si="49"/>
        <v>594535.83840000024</v>
      </c>
      <c r="Q185">
        <f t="shared" si="50"/>
        <v>509914.83839999972</v>
      </c>
      <c r="R185">
        <f t="shared" si="51"/>
        <v>84621</v>
      </c>
      <c r="S185">
        <f t="shared" si="52"/>
        <v>538045.64428800019</v>
      </c>
      <c r="T185">
        <f t="shared" si="53"/>
        <v>181828.87724399997</v>
      </c>
      <c r="U185">
        <f t="shared" si="54"/>
        <v>412706.96115600015</v>
      </c>
      <c r="V185">
        <f t="shared" si="55"/>
        <v>56490.194111999976</v>
      </c>
    </row>
    <row r="186" spans="2:22">
      <c r="B186" s="4">
        <v>42248</v>
      </c>
      <c r="C186">
        <f t="shared" si="58"/>
        <v>34020.000000000007</v>
      </c>
      <c r="D186">
        <f t="shared" si="60"/>
        <v>34020.000000000007</v>
      </c>
      <c r="E186">
        <v>102.6</v>
      </c>
      <c r="F186">
        <f t="shared" si="44"/>
        <v>34904.520000000004</v>
      </c>
      <c r="G186">
        <f t="shared" si="59"/>
        <v>68924.520000000019</v>
      </c>
      <c r="H186">
        <f t="shared" si="46"/>
        <v>8270.9424000000017</v>
      </c>
      <c r="I186">
        <f t="shared" si="47"/>
        <v>7020.9424000000017</v>
      </c>
      <c r="J186">
        <f t="shared" si="61"/>
        <v>1250</v>
      </c>
      <c r="K186">
        <f t="shared" si="40"/>
        <v>7485.9179680000016</v>
      </c>
      <c r="L186">
        <f t="shared" si="41"/>
        <v>2529.5298840000009</v>
      </c>
      <c r="M186">
        <f t="shared" si="42"/>
        <v>5741.4125160000012</v>
      </c>
      <c r="N186">
        <f t="shared" si="43"/>
        <v>785.02443200000016</v>
      </c>
      <c r="O186">
        <f t="shared" si="39"/>
        <v>52896.40300000002</v>
      </c>
      <c r="P186">
        <f t="shared" si="49"/>
        <v>602806.7808000003</v>
      </c>
      <c r="Q186">
        <f t="shared" si="50"/>
        <v>516935.78079999972</v>
      </c>
      <c r="R186">
        <f t="shared" si="51"/>
        <v>85871</v>
      </c>
      <c r="S186">
        <f t="shared" si="52"/>
        <v>545531.56225600024</v>
      </c>
      <c r="T186">
        <f t="shared" si="53"/>
        <v>184358.40712799996</v>
      </c>
      <c r="U186">
        <f t="shared" si="54"/>
        <v>418448.37367200013</v>
      </c>
      <c r="V186">
        <f t="shared" si="55"/>
        <v>57275.218543999974</v>
      </c>
    </row>
    <row r="187" spans="2:22">
      <c r="B187" s="4">
        <v>42278</v>
      </c>
      <c r="C187">
        <f t="shared" si="58"/>
        <v>34020.000000000007</v>
      </c>
      <c r="D187">
        <f t="shared" si="60"/>
        <v>34020.000000000007</v>
      </c>
      <c r="E187">
        <v>107.9</v>
      </c>
      <c r="F187">
        <f t="shared" si="44"/>
        <v>36707.580000000009</v>
      </c>
      <c r="G187">
        <f t="shared" si="59"/>
        <v>70727.580000000016</v>
      </c>
      <c r="H187">
        <f t="shared" si="46"/>
        <v>8487.3096000000023</v>
      </c>
      <c r="I187">
        <f t="shared" si="47"/>
        <v>7237.3096000000023</v>
      </c>
      <c r="J187">
        <f t="shared" si="61"/>
        <v>1250</v>
      </c>
      <c r="K187">
        <f t="shared" si="40"/>
        <v>7681.3696720000025</v>
      </c>
      <c r="L187">
        <f t="shared" si="41"/>
        <v>2595.7021860000009</v>
      </c>
      <c r="M187">
        <f t="shared" si="42"/>
        <v>5891.607414000001</v>
      </c>
      <c r="N187">
        <f t="shared" si="43"/>
        <v>805.93992800000012</v>
      </c>
      <c r="O187">
        <f t="shared" si="39"/>
        <v>53446.09600000002</v>
      </c>
      <c r="P187">
        <f t="shared" si="49"/>
        <v>611077.72320000036</v>
      </c>
      <c r="Q187">
        <f t="shared" si="50"/>
        <v>523956.72319999972</v>
      </c>
      <c r="R187">
        <f t="shared" si="51"/>
        <v>87121</v>
      </c>
      <c r="S187">
        <f t="shared" si="52"/>
        <v>553017.48022400029</v>
      </c>
      <c r="T187">
        <f t="shared" si="53"/>
        <v>186887.93701199995</v>
      </c>
      <c r="U187">
        <f t="shared" si="54"/>
        <v>424189.78618800011</v>
      </c>
      <c r="V187">
        <f t="shared" si="55"/>
        <v>58060.242975999972</v>
      </c>
    </row>
    <row r="188" spans="2:22">
      <c r="B188" s="4">
        <v>42309</v>
      </c>
      <c r="C188">
        <f t="shared" si="58"/>
        <v>34020.000000000007</v>
      </c>
      <c r="D188">
        <f t="shared" si="60"/>
        <v>34020.000000000007</v>
      </c>
      <c r="E188">
        <v>107.9</v>
      </c>
      <c r="F188">
        <f t="shared" si="44"/>
        <v>36707.580000000009</v>
      </c>
      <c r="G188">
        <f t="shared" si="59"/>
        <v>70727.580000000016</v>
      </c>
      <c r="H188">
        <f t="shared" si="46"/>
        <v>8487.3096000000023</v>
      </c>
      <c r="I188">
        <f t="shared" si="47"/>
        <v>7237.3096000000023</v>
      </c>
      <c r="J188">
        <f t="shared" si="61"/>
        <v>1250</v>
      </c>
      <c r="K188">
        <f t="shared" si="40"/>
        <v>7681.3696720000025</v>
      </c>
      <c r="L188">
        <f t="shared" si="41"/>
        <v>2595.7021860000009</v>
      </c>
      <c r="M188">
        <f t="shared" si="42"/>
        <v>5891.607414000001</v>
      </c>
      <c r="N188">
        <f t="shared" si="43"/>
        <v>805.93992800000012</v>
      </c>
      <c r="O188">
        <f t="shared" si="39"/>
        <v>53995.789000000019</v>
      </c>
      <c r="P188">
        <f t="shared" si="49"/>
        <v>619565.03280000039</v>
      </c>
      <c r="Q188">
        <f t="shared" si="50"/>
        <v>531194.0327999997</v>
      </c>
      <c r="R188">
        <f t="shared" si="51"/>
        <v>88371</v>
      </c>
      <c r="S188">
        <f t="shared" si="52"/>
        <v>560698.84989600035</v>
      </c>
      <c r="T188">
        <f t="shared" si="53"/>
        <v>189483.63919799996</v>
      </c>
      <c r="U188">
        <f t="shared" si="54"/>
        <v>430081.39360200014</v>
      </c>
      <c r="V188">
        <f t="shared" si="55"/>
        <v>58866.182903999972</v>
      </c>
    </row>
    <row r="189" spans="2:22">
      <c r="B189" s="4">
        <v>42339</v>
      </c>
      <c r="C189">
        <f t="shared" si="58"/>
        <v>34020.000000000007</v>
      </c>
      <c r="D189">
        <f t="shared" si="60"/>
        <v>34020.000000000007</v>
      </c>
      <c r="E189">
        <v>107.9</v>
      </c>
      <c r="F189">
        <f t="shared" si="44"/>
        <v>36707.580000000009</v>
      </c>
      <c r="G189">
        <f t="shared" si="59"/>
        <v>70727.580000000016</v>
      </c>
      <c r="H189">
        <f t="shared" si="46"/>
        <v>8487.3096000000023</v>
      </c>
      <c r="I189">
        <f t="shared" si="47"/>
        <v>7237.3096000000023</v>
      </c>
      <c r="J189">
        <f t="shared" si="61"/>
        <v>1250</v>
      </c>
      <c r="K189">
        <f t="shared" si="40"/>
        <v>7681.3696720000025</v>
      </c>
      <c r="L189">
        <f t="shared" si="41"/>
        <v>2595.7021860000009</v>
      </c>
      <c r="M189">
        <f t="shared" si="42"/>
        <v>5891.607414000001</v>
      </c>
      <c r="N189">
        <f t="shared" si="43"/>
        <v>805.93992800000012</v>
      </c>
      <c r="O189">
        <f t="shared" si="39"/>
        <v>54545.482000000025</v>
      </c>
      <c r="P189">
        <f t="shared" si="49"/>
        <v>628052.34240000043</v>
      </c>
      <c r="Q189">
        <f t="shared" si="50"/>
        <v>538431.34239999973</v>
      </c>
      <c r="R189">
        <f t="shared" si="51"/>
        <v>89621</v>
      </c>
      <c r="S189">
        <f t="shared" si="52"/>
        <v>568380.21956800041</v>
      </c>
      <c r="T189">
        <f t="shared" si="53"/>
        <v>192079.34138399997</v>
      </c>
      <c r="U189">
        <f t="shared" si="54"/>
        <v>435973.00101600017</v>
      </c>
      <c r="V189">
        <f t="shared" si="55"/>
        <v>59672.122831999972</v>
      </c>
    </row>
    <row r="190" spans="2:22">
      <c r="B190" s="4">
        <v>42370</v>
      </c>
      <c r="C190">
        <f t="shared" si="58"/>
        <v>34020.000000000007</v>
      </c>
      <c r="D190">
        <f t="shared" si="60"/>
        <v>34020.000000000007</v>
      </c>
      <c r="E190">
        <v>112.4</v>
      </c>
      <c r="F190">
        <f t="shared" si="44"/>
        <v>38238.48000000001</v>
      </c>
      <c r="G190">
        <f t="shared" si="59"/>
        <v>72258.48000000001</v>
      </c>
      <c r="H190">
        <f t="shared" si="46"/>
        <v>8671.017600000001</v>
      </c>
      <c r="I190">
        <f t="shared" si="47"/>
        <v>7421.017600000001</v>
      </c>
      <c r="J190">
        <f t="shared" si="61"/>
        <v>1250</v>
      </c>
      <c r="K190">
        <f t="shared" si="40"/>
        <v>7847.3192320000007</v>
      </c>
      <c r="L190">
        <f t="shared" si="41"/>
        <v>2651.8862160000008</v>
      </c>
      <c r="M190">
        <f t="shared" si="42"/>
        <v>6019.1313840000012</v>
      </c>
      <c r="N190">
        <f t="shared" si="43"/>
        <v>823.69836800000007</v>
      </c>
      <c r="O190">
        <f t="shared" si="39"/>
        <v>55106.290000000015</v>
      </c>
      <c r="P190">
        <f t="shared" si="49"/>
        <v>636539.65200000047</v>
      </c>
      <c r="Q190">
        <f t="shared" si="50"/>
        <v>545668.65199999977</v>
      </c>
      <c r="R190">
        <f t="shared" si="51"/>
        <v>90871</v>
      </c>
      <c r="S190">
        <f t="shared" si="52"/>
        <v>576061.58924000047</v>
      </c>
      <c r="T190">
        <f t="shared" si="53"/>
        <v>194675.04356999998</v>
      </c>
      <c r="U190">
        <f t="shared" si="54"/>
        <v>441864.6084300002</v>
      </c>
      <c r="V190">
        <f t="shared" si="55"/>
        <v>60478.062759999972</v>
      </c>
    </row>
    <row r="191" spans="2:22">
      <c r="B191" s="4">
        <v>42401</v>
      </c>
      <c r="C191">
        <f t="shared" si="58"/>
        <v>34020.000000000007</v>
      </c>
      <c r="D191">
        <f t="shared" si="60"/>
        <v>34020.000000000007</v>
      </c>
      <c r="E191">
        <v>112.4</v>
      </c>
      <c r="F191">
        <f t="shared" si="44"/>
        <v>38238.48000000001</v>
      </c>
      <c r="G191">
        <f t="shared" si="59"/>
        <v>72258.48000000001</v>
      </c>
      <c r="H191">
        <f t="shared" si="46"/>
        <v>8671.017600000001</v>
      </c>
      <c r="I191">
        <f t="shared" si="47"/>
        <v>7421.017600000001</v>
      </c>
      <c r="J191">
        <f t="shared" si="61"/>
        <v>1250</v>
      </c>
      <c r="K191">
        <f t="shared" si="40"/>
        <v>7847.3192320000007</v>
      </c>
      <c r="L191">
        <f t="shared" si="41"/>
        <v>2651.8862160000008</v>
      </c>
      <c r="M191">
        <f t="shared" si="42"/>
        <v>6019.1313840000012</v>
      </c>
      <c r="N191">
        <f t="shared" si="43"/>
        <v>823.69836800000007</v>
      </c>
      <c r="O191">
        <f t="shared" si="39"/>
        <v>55667.098000000013</v>
      </c>
      <c r="P191">
        <f t="shared" si="49"/>
        <v>645210.66960000049</v>
      </c>
      <c r="Q191">
        <f t="shared" si="50"/>
        <v>553089.66959999979</v>
      </c>
      <c r="R191">
        <f t="shared" si="51"/>
        <v>92121</v>
      </c>
      <c r="S191">
        <f t="shared" si="52"/>
        <v>583908.9084720005</v>
      </c>
      <c r="T191">
        <f t="shared" si="53"/>
        <v>197326.92978599999</v>
      </c>
      <c r="U191">
        <f t="shared" si="54"/>
        <v>447883.7398140002</v>
      </c>
      <c r="V191">
        <f t="shared" si="55"/>
        <v>61301.761127999969</v>
      </c>
    </row>
    <row r="192" spans="2:22">
      <c r="B192" s="4">
        <v>42430</v>
      </c>
      <c r="C192">
        <f t="shared" si="58"/>
        <v>34020.000000000007</v>
      </c>
      <c r="D192">
        <f t="shared" si="60"/>
        <v>34020.000000000007</v>
      </c>
      <c r="E192">
        <v>112.4</v>
      </c>
      <c r="F192">
        <f t="shared" si="44"/>
        <v>38238.48000000001</v>
      </c>
      <c r="G192">
        <f t="shared" si="59"/>
        <v>72258.48000000001</v>
      </c>
      <c r="H192">
        <f t="shared" si="46"/>
        <v>8671.017600000001</v>
      </c>
      <c r="I192">
        <f t="shared" si="47"/>
        <v>7421.017600000001</v>
      </c>
      <c r="J192">
        <f t="shared" si="61"/>
        <v>1250</v>
      </c>
      <c r="K192">
        <f t="shared" si="40"/>
        <v>7847.3192320000007</v>
      </c>
      <c r="L192">
        <f t="shared" si="41"/>
        <v>2651.8862160000008</v>
      </c>
      <c r="M192">
        <f t="shared" si="42"/>
        <v>6019.1313840000012</v>
      </c>
      <c r="N192">
        <f t="shared" si="43"/>
        <v>823.69836800000007</v>
      </c>
      <c r="O192">
        <f t="shared" si="39"/>
        <v>56227.906000000003</v>
      </c>
      <c r="P192">
        <f t="shared" si="49"/>
        <v>653881.68720000051</v>
      </c>
      <c r="Q192">
        <f t="shared" si="50"/>
        <v>560510.68719999981</v>
      </c>
      <c r="R192">
        <f t="shared" si="51"/>
        <v>93371</v>
      </c>
      <c r="S192">
        <f t="shared" si="52"/>
        <v>591756.22770400054</v>
      </c>
      <c r="T192">
        <f t="shared" si="53"/>
        <v>199978.81600200001</v>
      </c>
      <c r="U192">
        <f t="shared" si="54"/>
        <v>453902.87119800021</v>
      </c>
      <c r="V192">
        <f t="shared" si="55"/>
        <v>62125.459495999967</v>
      </c>
    </row>
    <row r="193" spans="1:22">
      <c r="B193" s="4">
        <v>42461</v>
      </c>
      <c r="C193">
        <f t="shared" si="58"/>
        <v>34020.000000000007</v>
      </c>
      <c r="D193">
        <f t="shared" si="60"/>
        <v>34020.000000000007</v>
      </c>
      <c r="E193">
        <v>112.4</v>
      </c>
      <c r="F193">
        <f t="shared" si="44"/>
        <v>38238.48000000001</v>
      </c>
      <c r="G193">
        <f t="shared" si="59"/>
        <v>72258.48000000001</v>
      </c>
      <c r="H193">
        <f t="shared" si="46"/>
        <v>8671.017600000001</v>
      </c>
      <c r="I193">
        <f t="shared" si="47"/>
        <v>7421.017600000001</v>
      </c>
      <c r="J193">
        <f t="shared" si="61"/>
        <v>1250</v>
      </c>
      <c r="K193">
        <f t="shared" si="40"/>
        <v>7847.3192320000007</v>
      </c>
      <c r="L193">
        <f t="shared" si="41"/>
        <v>2651.8862160000008</v>
      </c>
      <c r="M193">
        <f t="shared" si="42"/>
        <v>6019.1313840000012</v>
      </c>
      <c r="N193">
        <f t="shared" si="43"/>
        <v>823.69836800000007</v>
      </c>
      <c r="O193">
        <f t="shared" si="39"/>
        <v>56769.814000000006</v>
      </c>
      <c r="P193">
        <f t="shared" si="49"/>
        <v>662552.70480000053</v>
      </c>
      <c r="Q193">
        <f t="shared" si="50"/>
        <v>567931.70479999983</v>
      </c>
      <c r="R193">
        <f t="shared" si="51"/>
        <v>94621</v>
      </c>
      <c r="S193">
        <f t="shared" si="52"/>
        <v>599603.54693600058</v>
      </c>
      <c r="T193">
        <f t="shared" si="53"/>
        <v>202630.70221800002</v>
      </c>
      <c r="U193">
        <f t="shared" si="54"/>
        <v>459922.00258200022</v>
      </c>
      <c r="V193">
        <f t="shared" si="55"/>
        <v>62949.157863999964</v>
      </c>
    </row>
    <row r="194" spans="1:22">
      <c r="B194" s="4">
        <v>42491</v>
      </c>
      <c r="C194">
        <f t="shared" si="58"/>
        <v>34020.000000000007</v>
      </c>
      <c r="D194">
        <f t="shared" si="60"/>
        <v>34020.000000000007</v>
      </c>
      <c r="E194">
        <v>112.4</v>
      </c>
      <c r="F194">
        <f t="shared" si="44"/>
        <v>38238.48000000001</v>
      </c>
      <c r="G194">
        <f t="shared" si="59"/>
        <v>72258.48000000001</v>
      </c>
      <c r="H194">
        <f t="shared" si="46"/>
        <v>8671.017600000001</v>
      </c>
      <c r="I194">
        <f t="shared" si="47"/>
        <v>7421.017600000001</v>
      </c>
      <c r="J194">
        <f t="shared" si="61"/>
        <v>1250</v>
      </c>
      <c r="K194">
        <f t="shared" si="40"/>
        <v>7847.3192320000007</v>
      </c>
      <c r="L194">
        <f t="shared" si="41"/>
        <v>2651.8862160000008</v>
      </c>
      <c r="M194">
        <f t="shared" si="42"/>
        <v>6019.1313840000012</v>
      </c>
      <c r="N194">
        <f t="shared" si="43"/>
        <v>823.69836800000007</v>
      </c>
      <c r="O194">
        <f t="shared" si="39"/>
        <v>57311.721999999994</v>
      </c>
      <c r="P194">
        <f t="shared" si="49"/>
        <v>671223.72240000055</v>
      </c>
      <c r="Q194">
        <f t="shared" si="50"/>
        <v>575352.72239999985</v>
      </c>
      <c r="R194">
        <f t="shared" si="51"/>
        <v>95871</v>
      </c>
      <c r="S194">
        <f t="shared" si="52"/>
        <v>607450.86616800062</v>
      </c>
      <c r="T194">
        <f t="shared" si="53"/>
        <v>205282.58843400003</v>
      </c>
      <c r="U194">
        <f t="shared" si="54"/>
        <v>465941.13396600023</v>
      </c>
      <c r="V194">
        <f t="shared" si="55"/>
        <v>63772.856231999962</v>
      </c>
    </row>
    <row r="195" spans="1:22">
      <c r="B195" s="4">
        <v>42522</v>
      </c>
      <c r="C195">
        <f t="shared" si="58"/>
        <v>35050</v>
      </c>
      <c r="D195">
        <f t="shared" si="60"/>
        <v>35050</v>
      </c>
      <c r="E195">
        <v>112.4</v>
      </c>
      <c r="F195">
        <f t="shared" si="44"/>
        <v>39396.199999999997</v>
      </c>
      <c r="G195">
        <f t="shared" si="59"/>
        <v>74446.2</v>
      </c>
      <c r="H195">
        <f t="shared" si="46"/>
        <v>8933.5439999999999</v>
      </c>
      <c r="I195">
        <f t="shared" si="47"/>
        <v>7683.5439999999999</v>
      </c>
      <c r="J195">
        <f t="shared" si="61"/>
        <v>1250</v>
      </c>
      <c r="K195">
        <f t="shared" si="40"/>
        <v>8084.4680799999996</v>
      </c>
      <c r="L195">
        <f t="shared" si="41"/>
        <v>2732.1755400000002</v>
      </c>
      <c r="M195">
        <f t="shared" si="42"/>
        <v>6201.3684599999997</v>
      </c>
      <c r="N195">
        <f t="shared" si="43"/>
        <v>849.07591999999988</v>
      </c>
      <c r="O195">
        <f t="shared" si="39"/>
        <v>57870.22</v>
      </c>
      <c r="P195">
        <f t="shared" si="49"/>
        <v>679894.74000000057</v>
      </c>
      <c r="Q195">
        <f t="shared" si="50"/>
        <v>582773.73999999987</v>
      </c>
      <c r="R195">
        <f t="shared" si="51"/>
        <v>97121</v>
      </c>
      <c r="S195">
        <f t="shared" si="52"/>
        <v>615298.18540000066</v>
      </c>
      <c r="T195">
        <f t="shared" si="53"/>
        <v>207934.47465000005</v>
      </c>
      <c r="U195">
        <f t="shared" si="54"/>
        <v>471960.26535000023</v>
      </c>
      <c r="V195">
        <f t="shared" si="55"/>
        <v>64596.554599999959</v>
      </c>
    </row>
    <row r="196" spans="1:22">
      <c r="B196" s="4">
        <v>42552</v>
      </c>
      <c r="C196">
        <f t="shared" si="58"/>
        <v>35050</v>
      </c>
      <c r="D196">
        <f t="shared" si="60"/>
        <v>35050</v>
      </c>
      <c r="E196">
        <v>114.8</v>
      </c>
      <c r="F196">
        <f t="shared" si="44"/>
        <v>40237.4</v>
      </c>
      <c r="G196">
        <f t="shared" si="59"/>
        <v>75287.399999999994</v>
      </c>
      <c r="H196">
        <f t="shared" si="46"/>
        <v>9034.4879999999994</v>
      </c>
      <c r="I196">
        <f t="shared" si="47"/>
        <v>7784.4879999999994</v>
      </c>
      <c r="J196">
        <f t="shared" si="61"/>
        <v>1250</v>
      </c>
      <c r="K196">
        <f t="shared" si="40"/>
        <v>8175.6541599999991</v>
      </c>
      <c r="L196">
        <f t="shared" si="41"/>
        <v>2763.0475799999999</v>
      </c>
      <c r="M196">
        <f t="shared" si="42"/>
        <v>6271.440419999999</v>
      </c>
      <c r="N196">
        <f t="shared" si="43"/>
        <v>858.8338399999999</v>
      </c>
      <c r="O196">
        <f t="shared" si="39"/>
        <v>58442.738000000005</v>
      </c>
      <c r="P196">
        <f t="shared" si="49"/>
        <v>688828.28400000057</v>
      </c>
      <c r="Q196">
        <f t="shared" si="50"/>
        <v>590457.28399999987</v>
      </c>
      <c r="R196">
        <f t="shared" si="51"/>
        <v>98371</v>
      </c>
      <c r="S196">
        <f t="shared" si="52"/>
        <v>623382.65348000068</v>
      </c>
      <c r="T196">
        <f t="shared" si="53"/>
        <v>210666.65019000004</v>
      </c>
      <c r="U196">
        <f t="shared" si="54"/>
        <v>478161.63381000026</v>
      </c>
      <c r="V196">
        <f t="shared" si="55"/>
        <v>65445.630519999962</v>
      </c>
    </row>
    <row r="197" spans="1:22">
      <c r="B197" s="4">
        <v>42583</v>
      </c>
      <c r="C197">
        <f t="shared" si="58"/>
        <v>35050</v>
      </c>
      <c r="D197">
        <f t="shared" si="60"/>
        <v>35050</v>
      </c>
      <c r="E197">
        <v>114.8</v>
      </c>
      <c r="F197">
        <f t="shared" si="44"/>
        <v>40237.4</v>
      </c>
      <c r="G197">
        <f t="shared" si="59"/>
        <v>75287.399999999994</v>
      </c>
      <c r="H197">
        <f t="shared" si="46"/>
        <v>9034.4879999999994</v>
      </c>
      <c r="I197">
        <f t="shared" si="47"/>
        <v>7784.4879999999994</v>
      </c>
      <c r="J197">
        <f t="shared" si="61"/>
        <v>1250</v>
      </c>
      <c r="K197">
        <f t="shared" si="40"/>
        <v>8175.6541599999991</v>
      </c>
      <c r="L197">
        <f t="shared" si="41"/>
        <v>2763.0475799999999</v>
      </c>
      <c r="M197">
        <f t="shared" si="42"/>
        <v>6271.440419999999</v>
      </c>
      <c r="N197">
        <f t="shared" si="43"/>
        <v>858.8338399999999</v>
      </c>
      <c r="O197">
        <f t="shared" si="39"/>
        <v>59015.256000000001</v>
      </c>
      <c r="P197">
        <f t="shared" si="49"/>
        <v>697862.77200000058</v>
      </c>
      <c r="Q197">
        <f t="shared" si="50"/>
        <v>598241.77199999988</v>
      </c>
      <c r="R197">
        <f t="shared" si="51"/>
        <v>99621</v>
      </c>
      <c r="S197">
        <f t="shared" si="52"/>
        <v>631558.30764000071</v>
      </c>
      <c r="T197">
        <f t="shared" si="53"/>
        <v>213429.69777000006</v>
      </c>
      <c r="U197">
        <f t="shared" si="54"/>
        <v>484433.07423000026</v>
      </c>
      <c r="V197">
        <f t="shared" si="55"/>
        <v>66304.464359999969</v>
      </c>
    </row>
    <row r="198" spans="1:22">
      <c r="B198" s="4">
        <v>42614</v>
      </c>
      <c r="C198">
        <f t="shared" si="58"/>
        <v>35050</v>
      </c>
      <c r="D198">
        <f t="shared" si="60"/>
        <v>35050</v>
      </c>
      <c r="E198">
        <v>114.8</v>
      </c>
      <c r="F198">
        <f t="shared" si="44"/>
        <v>40237.4</v>
      </c>
      <c r="G198">
        <f t="shared" si="59"/>
        <v>75287.399999999994</v>
      </c>
      <c r="H198">
        <f t="shared" si="46"/>
        <v>9034.4879999999994</v>
      </c>
      <c r="I198">
        <f t="shared" si="47"/>
        <v>7784.4879999999994</v>
      </c>
      <c r="J198">
        <f t="shared" si="61"/>
        <v>1250</v>
      </c>
      <c r="K198">
        <f t="shared" si="40"/>
        <v>8175.6541599999991</v>
      </c>
      <c r="L198">
        <f t="shared" si="41"/>
        <v>2763.0475799999999</v>
      </c>
      <c r="M198">
        <f t="shared" si="42"/>
        <v>6271.440419999999</v>
      </c>
      <c r="N198">
        <f t="shared" si="43"/>
        <v>858.8338399999999</v>
      </c>
      <c r="O198">
        <f t="shared" ref="O198:O261" si="62">(IF(OR(B198&lt;G$2,B198&gt;F$2),0,SUM(G139:G198)/60))</f>
        <v>59587.77399999999</v>
      </c>
      <c r="P198">
        <f t="shared" si="49"/>
        <v>706897.26000000059</v>
      </c>
      <c r="Q198">
        <f t="shared" si="50"/>
        <v>606026.25999999989</v>
      </c>
      <c r="R198">
        <f t="shared" si="51"/>
        <v>100871</v>
      </c>
      <c r="S198">
        <f t="shared" si="52"/>
        <v>639733.96180000075</v>
      </c>
      <c r="T198">
        <f t="shared" si="53"/>
        <v>216192.74535000007</v>
      </c>
      <c r="U198">
        <f t="shared" si="54"/>
        <v>490704.51465000026</v>
      </c>
      <c r="V198">
        <f t="shared" si="55"/>
        <v>67163.298199999976</v>
      </c>
    </row>
    <row r="199" spans="1:22">
      <c r="B199" s="4">
        <v>42644</v>
      </c>
      <c r="C199">
        <f t="shared" si="58"/>
        <v>35050</v>
      </c>
      <c r="D199">
        <f t="shared" si="60"/>
        <v>35050</v>
      </c>
      <c r="E199">
        <v>120.3</v>
      </c>
      <c r="F199">
        <f t="shared" si="44"/>
        <v>42165.15</v>
      </c>
      <c r="G199">
        <f t="shared" si="59"/>
        <v>77215.149999999994</v>
      </c>
      <c r="H199">
        <f t="shared" si="46"/>
        <v>9265.8179999999993</v>
      </c>
      <c r="I199">
        <f t="shared" si="47"/>
        <v>8015.8179999999993</v>
      </c>
      <c r="J199">
        <f t="shared" si="61"/>
        <v>1250</v>
      </c>
      <c r="K199">
        <f t="shared" si="40"/>
        <v>8384.6222600000001</v>
      </c>
      <c r="L199">
        <f t="shared" si="41"/>
        <v>2833.7960050000002</v>
      </c>
      <c r="M199">
        <f t="shared" si="42"/>
        <v>6432.0219949999992</v>
      </c>
      <c r="N199">
        <f t="shared" si="43"/>
        <v>881.19573999999989</v>
      </c>
      <c r="O199">
        <f t="shared" si="62"/>
        <v>60170.17316666666</v>
      </c>
      <c r="P199">
        <f t="shared" si="49"/>
        <v>715931.7480000006</v>
      </c>
      <c r="Q199">
        <f t="shared" si="50"/>
        <v>613810.74799999991</v>
      </c>
      <c r="R199">
        <f t="shared" si="51"/>
        <v>102121</v>
      </c>
      <c r="S199">
        <f t="shared" si="52"/>
        <v>647909.61596000078</v>
      </c>
      <c r="T199">
        <f t="shared" si="53"/>
        <v>218955.79293000008</v>
      </c>
      <c r="U199">
        <f t="shared" si="54"/>
        <v>496975.95507000026</v>
      </c>
      <c r="V199">
        <f t="shared" si="55"/>
        <v>68022.132039999982</v>
      </c>
    </row>
    <row r="200" spans="1:22">
      <c r="B200" s="4">
        <v>42675</v>
      </c>
      <c r="C200">
        <f t="shared" si="58"/>
        <v>35050</v>
      </c>
      <c r="D200">
        <f t="shared" si="60"/>
        <v>35050</v>
      </c>
      <c r="E200">
        <v>120.3</v>
      </c>
      <c r="F200">
        <f t="shared" si="44"/>
        <v>42165.15</v>
      </c>
      <c r="G200">
        <f t="shared" si="59"/>
        <v>77215.149999999994</v>
      </c>
      <c r="H200">
        <f t="shared" si="46"/>
        <v>9265.8179999999993</v>
      </c>
      <c r="I200">
        <f t="shared" si="47"/>
        <v>8015.8179999999993</v>
      </c>
      <c r="J200">
        <f t="shared" si="61"/>
        <v>1250</v>
      </c>
      <c r="K200">
        <f t="shared" si="40"/>
        <v>8384.6222600000001</v>
      </c>
      <c r="L200">
        <f t="shared" si="41"/>
        <v>2833.7960050000002</v>
      </c>
      <c r="M200">
        <f t="shared" si="42"/>
        <v>6432.0219949999992</v>
      </c>
      <c r="N200">
        <f t="shared" si="43"/>
        <v>881.19573999999989</v>
      </c>
      <c r="O200">
        <f t="shared" si="62"/>
        <v>60752.57233333333</v>
      </c>
      <c r="P200">
        <f t="shared" si="49"/>
        <v>725197.56600000057</v>
      </c>
      <c r="Q200">
        <f t="shared" si="50"/>
        <v>621826.56599999988</v>
      </c>
      <c r="R200">
        <f t="shared" si="51"/>
        <v>103371</v>
      </c>
      <c r="S200">
        <f t="shared" si="52"/>
        <v>656294.23822000076</v>
      </c>
      <c r="T200">
        <f t="shared" si="53"/>
        <v>221789.58893500009</v>
      </c>
      <c r="U200">
        <f t="shared" si="54"/>
        <v>503407.97706500028</v>
      </c>
      <c r="V200">
        <f t="shared" si="55"/>
        <v>68903.327779999978</v>
      </c>
    </row>
    <row r="201" spans="1:22">
      <c r="B201" s="4">
        <v>42705</v>
      </c>
      <c r="C201">
        <f t="shared" si="58"/>
        <v>35050</v>
      </c>
      <c r="D201">
        <f t="shared" si="60"/>
        <v>35050</v>
      </c>
      <c r="E201">
        <v>120.3</v>
      </c>
      <c r="F201">
        <f t="shared" si="44"/>
        <v>42165.15</v>
      </c>
      <c r="G201">
        <f t="shared" si="59"/>
        <v>77215.149999999994</v>
      </c>
      <c r="H201">
        <f t="shared" si="46"/>
        <v>9265.8179999999993</v>
      </c>
      <c r="I201">
        <f t="shared" si="47"/>
        <v>8015.8179999999993</v>
      </c>
      <c r="J201">
        <f t="shared" si="61"/>
        <v>1250</v>
      </c>
      <c r="K201">
        <f t="shared" ref="K201:K264" si="63">(IF(OR(B201&lt;G$2,(B201&gt;F$2-2*365)),0,G201*0.12-N201))</f>
        <v>8384.6222600000001</v>
      </c>
      <c r="L201">
        <f t="shared" ref="L201:L264" si="64">(IF(OR(B201&lt;G$2,(B201&gt;F$2-2*365)),0,G201*0.0367))</f>
        <v>2833.7960050000002</v>
      </c>
      <c r="M201">
        <f t="shared" ref="M201:M264" si="65">(IF(OR(B201&lt;G$2,(B201&gt;F$2-2*365)),0,G201*0.0833))</f>
        <v>6432.0219949999992</v>
      </c>
      <c r="N201">
        <f t="shared" ref="N201:N264" si="66">(IF(OR(B201&lt;G$2,(B201&gt;F$2-2*365)),0,(G201-J201)*0.0116))</f>
        <v>881.19573999999989</v>
      </c>
      <c r="O201">
        <f t="shared" si="62"/>
        <v>61334.971499999992</v>
      </c>
      <c r="P201">
        <f t="shared" si="49"/>
        <v>734463.38400000054</v>
      </c>
      <c r="Q201">
        <f t="shared" si="50"/>
        <v>629842.38399999985</v>
      </c>
      <c r="R201">
        <f t="shared" si="51"/>
        <v>104621</v>
      </c>
      <c r="S201">
        <f t="shared" si="52"/>
        <v>664678.86048000073</v>
      </c>
      <c r="T201">
        <f t="shared" si="53"/>
        <v>224623.38494000011</v>
      </c>
      <c r="U201">
        <f t="shared" si="54"/>
        <v>509839.99906000029</v>
      </c>
      <c r="V201">
        <f t="shared" si="55"/>
        <v>69784.523519999973</v>
      </c>
    </row>
    <row r="202" spans="1:22">
      <c r="B202" s="4">
        <v>42736</v>
      </c>
      <c r="C202">
        <f>(ROUNDUP(((D$201+F$201)*D142/D$141)/100,1)*100)</f>
        <v>77220</v>
      </c>
      <c r="D202">
        <f>(ROUNDUP(((D$201+F$201)*((100+D$2)/100)*D142/D$141)/100,1)*100)</f>
        <v>77220</v>
      </c>
      <c r="E202" s="5">
        <v>0</v>
      </c>
      <c r="F202">
        <f t="shared" ref="F202:F265" si="67">C202*E202/100</f>
        <v>0</v>
      </c>
      <c r="G202">
        <f t="shared" si="59"/>
        <v>77220</v>
      </c>
      <c r="H202">
        <f t="shared" ref="H202:H265" si="68">(IF(OR(B202&lt;G$2,(B202&gt;F$2-2*365)),0,G202*0.12))</f>
        <v>9266.4</v>
      </c>
      <c r="I202">
        <f t="shared" ref="I202:I265" si="69">(IF(OR(B202&lt;G$2,B202&gt;(F$2-2*365)),0,H202-J202))</f>
        <v>8016.4</v>
      </c>
      <c r="J202">
        <f t="shared" si="61"/>
        <v>1250</v>
      </c>
      <c r="K202">
        <f t="shared" si="63"/>
        <v>8385.1479999999992</v>
      </c>
      <c r="L202">
        <f t="shared" si="64"/>
        <v>2833.9740000000002</v>
      </c>
      <c r="M202">
        <f t="shared" si="65"/>
        <v>6432.4259999999995</v>
      </c>
      <c r="N202">
        <f t="shared" si="66"/>
        <v>881.25199999999995</v>
      </c>
      <c r="O202">
        <f t="shared" si="62"/>
        <v>61895.666999999994</v>
      </c>
      <c r="P202">
        <f t="shared" si="49"/>
        <v>743729.20200000051</v>
      </c>
      <c r="Q202">
        <f t="shared" si="50"/>
        <v>637858.20199999982</v>
      </c>
      <c r="R202">
        <f t="shared" si="51"/>
        <v>105871</v>
      </c>
      <c r="S202">
        <f t="shared" si="52"/>
        <v>673063.48274000071</v>
      </c>
      <c r="T202">
        <f t="shared" si="53"/>
        <v>227457.18094500012</v>
      </c>
      <c r="U202">
        <f t="shared" si="54"/>
        <v>516272.02105500031</v>
      </c>
      <c r="V202">
        <f t="shared" si="55"/>
        <v>70665.719259999969</v>
      </c>
    </row>
    <row r="203" spans="1:22">
      <c r="B203" s="4">
        <v>42767</v>
      </c>
      <c r="C203">
        <f t="shared" ref="C203:C261" si="70">(ROUNDUP(((D$201+F$201)*D143/D$141)/100,1)*100)</f>
        <v>77220</v>
      </c>
      <c r="D203">
        <f>(ROUNDUP(((D$201+F$201)*((100+D$2)/100)*D143/D$141)/100,1)*100)</f>
        <v>77220</v>
      </c>
      <c r="E203" s="5">
        <v>0</v>
      </c>
      <c r="F203">
        <f t="shared" si="67"/>
        <v>0</v>
      </c>
      <c r="G203">
        <f t="shared" si="59"/>
        <v>77220</v>
      </c>
      <c r="H203">
        <f t="shared" si="68"/>
        <v>9266.4</v>
      </c>
      <c r="I203">
        <f t="shared" si="69"/>
        <v>8016.4</v>
      </c>
      <c r="J203">
        <f t="shared" si="61"/>
        <v>1250</v>
      </c>
      <c r="K203">
        <f t="shared" si="63"/>
        <v>8385.1479999999992</v>
      </c>
      <c r="L203">
        <f t="shared" si="64"/>
        <v>2833.9740000000002</v>
      </c>
      <c r="M203">
        <f t="shared" si="65"/>
        <v>6432.4259999999995</v>
      </c>
      <c r="N203">
        <f t="shared" si="66"/>
        <v>881.25199999999995</v>
      </c>
      <c r="O203">
        <f t="shared" si="62"/>
        <v>62456.362500000003</v>
      </c>
      <c r="P203">
        <f t="shared" ref="P203:P266" si="71">(IF(OR(B202&lt;G$2,B202&gt;F$2),0,P202+H202))</f>
        <v>752995.60200000054</v>
      </c>
      <c r="Q203">
        <f t="shared" ref="Q203:Q266" si="72">(IF(OR(B202&lt;G$2,B202&gt;F$2),0,Q202+I202))</f>
        <v>645874.60199999984</v>
      </c>
      <c r="R203">
        <f t="shared" ref="R203:R266" si="73">(IF(OR(B202&lt;G$2,B202&gt;F$2),0,R202+J202))</f>
        <v>107121</v>
      </c>
      <c r="S203">
        <f t="shared" ref="S203:S266" si="74">(IF(OR(B202&lt;G$2,B202&gt;F$2),0,S202+K202))</f>
        <v>681448.63074000075</v>
      </c>
      <c r="T203">
        <f t="shared" ref="T203:T266" si="75">(IF(OR(B202&lt;G$2,B202&gt;F$2),0,T202+L202))</f>
        <v>230291.1549450001</v>
      </c>
      <c r="U203">
        <f t="shared" ref="U203:U266" si="76">(IF(OR(B202&lt;G$2,B202&gt;F$2),0,U202+M202))</f>
        <v>522704.44705500029</v>
      </c>
      <c r="V203">
        <f t="shared" ref="V203:V266" si="77">(IF(OR(B202&lt;G$2,B202&gt;F$2),0,V202+N202))</f>
        <v>71546.971259999962</v>
      </c>
    </row>
    <row r="204" spans="1:22">
      <c r="B204" s="4">
        <v>42795</v>
      </c>
      <c r="C204">
        <f t="shared" si="70"/>
        <v>77220</v>
      </c>
      <c r="D204">
        <f>(ROUNDUP(((D$201+F$201)*((100+D$2)/100)*D144/D$141)/100,1)*100)</f>
        <v>77220</v>
      </c>
      <c r="E204" s="5">
        <v>0</v>
      </c>
      <c r="F204">
        <f t="shared" si="67"/>
        <v>0</v>
      </c>
      <c r="G204">
        <f t="shared" si="59"/>
        <v>77220</v>
      </c>
      <c r="H204">
        <f t="shared" si="68"/>
        <v>9266.4</v>
      </c>
      <c r="I204">
        <f t="shared" si="69"/>
        <v>8016.4</v>
      </c>
      <c r="J204">
        <f t="shared" si="61"/>
        <v>1250</v>
      </c>
      <c r="K204">
        <f t="shared" si="63"/>
        <v>8385.1479999999992</v>
      </c>
      <c r="L204">
        <f t="shared" si="64"/>
        <v>2833.9740000000002</v>
      </c>
      <c r="M204">
        <f t="shared" si="65"/>
        <v>6432.4259999999995</v>
      </c>
      <c r="N204">
        <f t="shared" si="66"/>
        <v>881.25199999999995</v>
      </c>
      <c r="O204">
        <f t="shared" si="62"/>
        <v>63017.057999999997</v>
      </c>
      <c r="P204">
        <f t="shared" si="71"/>
        <v>762262.00200000056</v>
      </c>
      <c r="Q204">
        <f t="shared" si="72"/>
        <v>653891.00199999986</v>
      </c>
      <c r="R204">
        <f t="shared" si="73"/>
        <v>108371</v>
      </c>
      <c r="S204">
        <f t="shared" si="74"/>
        <v>689833.77874000079</v>
      </c>
      <c r="T204">
        <f t="shared" si="75"/>
        <v>233125.12894500009</v>
      </c>
      <c r="U204">
        <f t="shared" si="76"/>
        <v>529136.87305500032</v>
      </c>
      <c r="V204">
        <f t="shared" si="77"/>
        <v>72428.223259999955</v>
      </c>
    </row>
    <row r="205" spans="1:22">
      <c r="B205" s="4">
        <v>42826</v>
      </c>
      <c r="C205">
        <f t="shared" si="70"/>
        <v>77220</v>
      </c>
      <c r="D205">
        <f>(ROUNDUP(((D$201+F$201)*((100+D$2)/100)*D145/D$141)/100,1)*100)</f>
        <v>77220</v>
      </c>
      <c r="E205" s="5">
        <v>0.8</v>
      </c>
      <c r="F205">
        <f t="shared" si="67"/>
        <v>617.76</v>
      </c>
      <c r="G205">
        <f t="shared" si="59"/>
        <v>77837.759999999995</v>
      </c>
      <c r="H205">
        <f t="shared" si="68"/>
        <v>9340.5311999999994</v>
      </c>
      <c r="I205">
        <f t="shared" si="69"/>
        <v>8090.5311999999994</v>
      </c>
      <c r="J205">
        <f t="shared" si="61"/>
        <v>1250</v>
      </c>
      <c r="K205">
        <f t="shared" si="63"/>
        <v>8452.1131839999998</v>
      </c>
      <c r="L205">
        <f t="shared" si="64"/>
        <v>2856.6457920000003</v>
      </c>
      <c r="M205">
        <f t="shared" si="65"/>
        <v>6483.8854079999992</v>
      </c>
      <c r="N205">
        <f t="shared" si="66"/>
        <v>888.41801599999985</v>
      </c>
      <c r="O205">
        <f t="shared" si="62"/>
        <v>63588.049499999994</v>
      </c>
      <c r="P205">
        <f t="shared" si="71"/>
        <v>771528.40200000058</v>
      </c>
      <c r="Q205">
        <f t="shared" si="72"/>
        <v>661907.40199999989</v>
      </c>
      <c r="R205">
        <f t="shared" si="73"/>
        <v>109621</v>
      </c>
      <c r="S205">
        <f t="shared" si="74"/>
        <v>698218.92674000084</v>
      </c>
      <c r="T205">
        <f t="shared" si="75"/>
        <v>235959.10294500008</v>
      </c>
      <c r="U205">
        <f t="shared" si="76"/>
        <v>535569.2990550003</v>
      </c>
      <c r="V205">
        <f t="shared" si="77"/>
        <v>73309.475259999948</v>
      </c>
    </row>
    <row r="206" spans="1:22">
      <c r="B206" s="4">
        <v>42856</v>
      </c>
      <c r="C206">
        <f t="shared" si="70"/>
        <v>77220</v>
      </c>
      <c r="D206">
        <f>(ROUNDUP(((D$201+F$201)*((100+D$2)/100)*D146/D$141)/100,1)*100)</f>
        <v>77220</v>
      </c>
      <c r="E206" s="5">
        <v>0.8</v>
      </c>
      <c r="F206">
        <f t="shared" si="67"/>
        <v>617.76</v>
      </c>
      <c r="G206">
        <f t="shared" si="59"/>
        <v>77837.759999999995</v>
      </c>
      <c r="H206">
        <f t="shared" si="68"/>
        <v>9340.5311999999994</v>
      </c>
      <c r="I206">
        <f t="shared" si="69"/>
        <v>8090.5311999999994</v>
      </c>
      <c r="J206">
        <f t="shared" si="61"/>
        <v>1250</v>
      </c>
      <c r="K206">
        <f t="shared" si="63"/>
        <v>8452.1131839999998</v>
      </c>
      <c r="L206">
        <f t="shared" si="64"/>
        <v>2856.6457920000003</v>
      </c>
      <c r="M206">
        <f t="shared" si="65"/>
        <v>6483.8854079999992</v>
      </c>
      <c r="N206">
        <f t="shared" si="66"/>
        <v>888.41801599999985</v>
      </c>
      <c r="O206">
        <f t="shared" si="62"/>
        <v>64159.040999999983</v>
      </c>
      <c r="P206">
        <f t="shared" si="71"/>
        <v>780868.93320000055</v>
      </c>
      <c r="Q206">
        <f t="shared" si="72"/>
        <v>669997.93319999985</v>
      </c>
      <c r="R206">
        <f t="shared" si="73"/>
        <v>110871</v>
      </c>
      <c r="S206">
        <f t="shared" si="74"/>
        <v>706671.03992400086</v>
      </c>
      <c r="T206">
        <f t="shared" si="75"/>
        <v>238815.74873700007</v>
      </c>
      <c r="U206">
        <f t="shared" si="76"/>
        <v>542053.18446300027</v>
      </c>
      <c r="V206">
        <f t="shared" si="77"/>
        <v>74197.893275999944</v>
      </c>
    </row>
    <row r="207" spans="1:22">
      <c r="B207" s="4">
        <v>42887</v>
      </c>
      <c r="C207">
        <f t="shared" si="70"/>
        <v>81880</v>
      </c>
      <c r="D207">
        <f>(ROUNDUP(((D$201+F$201)*((100+D$2)/100)*D147/D$141)/100,1)*100)</f>
        <v>81880</v>
      </c>
      <c r="E207" s="5">
        <v>0.8</v>
      </c>
      <c r="F207">
        <f t="shared" si="67"/>
        <v>655.04</v>
      </c>
      <c r="G207">
        <f t="shared" si="59"/>
        <v>82535.039999999994</v>
      </c>
      <c r="H207">
        <f t="shared" si="68"/>
        <v>9904.2047999999995</v>
      </c>
      <c r="I207">
        <f t="shared" si="69"/>
        <v>8654.2047999999995</v>
      </c>
      <c r="J207">
        <f t="shared" si="61"/>
        <v>1250</v>
      </c>
      <c r="K207">
        <f t="shared" si="63"/>
        <v>8961.2983359999998</v>
      </c>
      <c r="L207">
        <f t="shared" si="64"/>
        <v>3029.0359680000001</v>
      </c>
      <c r="M207">
        <f t="shared" si="65"/>
        <v>6875.1688319999994</v>
      </c>
      <c r="N207">
        <f t="shared" si="66"/>
        <v>942.90646399999991</v>
      </c>
      <c r="O207">
        <f t="shared" si="62"/>
        <v>64764.444499999983</v>
      </c>
      <c r="P207">
        <f t="shared" si="71"/>
        <v>790209.46440000052</v>
      </c>
      <c r="Q207">
        <f t="shared" si="72"/>
        <v>678088.46439999982</v>
      </c>
      <c r="R207">
        <f t="shared" si="73"/>
        <v>112121</v>
      </c>
      <c r="S207">
        <f t="shared" si="74"/>
        <v>715123.15310800087</v>
      </c>
      <c r="T207">
        <f t="shared" si="75"/>
        <v>241672.39452900007</v>
      </c>
      <c r="U207">
        <f t="shared" si="76"/>
        <v>548537.06987100025</v>
      </c>
      <c r="V207">
        <f t="shared" si="77"/>
        <v>75086.31129199994</v>
      </c>
    </row>
    <row r="208" spans="1:22">
      <c r="A208" s="5"/>
      <c r="B208" s="4">
        <v>42917</v>
      </c>
      <c r="C208">
        <f t="shared" si="70"/>
        <v>81880</v>
      </c>
      <c r="D208">
        <f>(ROUNDUP(((D$201+F$201)*((100+D$2)/100)*D148/D$141)/100,1)*100)</f>
        <v>81880</v>
      </c>
      <c r="E208" s="5">
        <v>1.3</v>
      </c>
      <c r="F208">
        <f t="shared" si="67"/>
        <v>1064.44</v>
      </c>
      <c r="G208">
        <f t="shared" si="59"/>
        <v>82944.44</v>
      </c>
      <c r="H208">
        <f t="shared" si="68"/>
        <v>9953.3328000000001</v>
      </c>
      <c r="I208">
        <f t="shared" si="69"/>
        <v>8703.3328000000001</v>
      </c>
      <c r="J208">
        <f t="shared" si="61"/>
        <v>1250</v>
      </c>
      <c r="K208">
        <f t="shared" si="63"/>
        <v>9005.6772959999998</v>
      </c>
      <c r="L208">
        <f t="shared" si="64"/>
        <v>3044.0609480000003</v>
      </c>
      <c r="M208">
        <f t="shared" si="65"/>
        <v>6909.2718519999999</v>
      </c>
      <c r="N208">
        <f t="shared" si="66"/>
        <v>947.65550399999995</v>
      </c>
      <c r="O208">
        <f t="shared" si="62"/>
        <v>65353.079333333313</v>
      </c>
      <c r="P208">
        <f t="shared" si="71"/>
        <v>800113.66920000047</v>
      </c>
      <c r="Q208">
        <f t="shared" si="72"/>
        <v>686742.66919999977</v>
      </c>
      <c r="R208">
        <f t="shared" si="73"/>
        <v>113371</v>
      </c>
      <c r="S208">
        <f t="shared" si="74"/>
        <v>724084.45144400082</v>
      </c>
      <c r="T208">
        <f t="shared" si="75"/>
        <v>244701.43049700008</v>
      </c>
      <c r="U208">
        <f t="shared" si="76"/>
        <v>555412.23870300024</v>
      </c>
      <c r="V208">
        <f t="shared" si="77"/>
        <v>76029.21775599994</v>
      </c>
    </row>
    <row r="209" spans="2:22">
      <c r="B209" s="4">
        <v>42948</v>
      </c>
      <c r="C209">
        <f t="shared" si="70"/>
        <v>81880</v>
      </c>
      <c r="D209">
        <f>(ROUNDUP(((D$201+F$201)*((100+D$2)/100)*D149/D$141)/100,1)*100)</f>
        <v>81880</v>
      </c>
      <c r="E209" s="5">
        <v>1.3</v>
      </c>
      <c r="F209">
        <f t="shared" si="67"/>
        <v>1064.44</v>
      </c>
      <c r="G209">
        <f t="shared" si="59"/>
        <v>82944.44</v>
      </c>
      <c r="H209">
        <f t="shared" si="68"/>
        <v>9953.3328000000001</v>
      </c>
      <c r="I209">
        <f t="shared" si="69"/>
        <v>8703.3328000000001</v>
      </c>
      <c r="J209">
        <f t="shared" si="61"/>
        <v>1250</v>
      </c>
      <c r="K209">
        <f t="shared" si="63"/>
        <v>9005.6772959999998</v>
      </c>
      <c r="L209">
        <f t="shared" si="64"/>
        <v>3044.0609480000003</v>
      </c>
      <c r="M209">
        <f t="shared" si="65"/>
        <v>6909.2718519999999</v>
      </c>
      <c r="N209">
        <f t="shared" si="66"/>
        <v>947.65550399999995</v>
      </c>
      <c r="O209">
        <f t="shared" si="62"/>
        <v>65941.714166666643</v>
      </c>
      <c r="P209">
        <f t="shared" si="71"/>
        <v>810067.00200000044</v>
      </c>
      <c r="Q209">
        <f t="shared" si="72"/>
        <v>695446.00199999975</v>
      </c>
      <c r="R209">
        <f t="shared" si="73"/>
        <v>114621</v>
      </c>
      <c r="S209">
        <f t="shared" si="74"/>
        <v>733090.12874000077</v>
      </c>
      <c r="T209">
        <f t="shared" si="75"/>
        <v>247745.49144500008</v>
      </c>
      <c r="U209">
        <f t="shared" si="76"/>
        <v>562321.51055500028</v>
      </c>
      <c r="V209">
        <f t="shared" si="77"/>
        <v>76976.873259999935</v>
      </c>
    </row>
    <row r="210" spans="2:22">
      <c r="B210" s="4">
        <v>42979</v>
      </c>
      <c r="C210">
        <f t="shared" si="70"/>
        <v>81880</v>
      </c>
      <c r="D210">
        <f>(ROUNDUP(((D$201+F$201)*((100+D$2)/100)*D150/D$141)/100,1)*100)</f>
        <v>81880</v>
      </c>
      <c r="E210" s="5">
        <v>1.3</v>
      </c>
      <c r="F210">
        <f t="shared" si="67"/>
        <v>1064.44</v>
      </c>
      <c r="G210">
        <f t="shared" si="59"/>
        <v>82944.44</v>
      </c>
      <c r="H210">
        <f t="shared" si="68"/>
        <v>9953.3328000000001</v>
      </c>
      <c r="I210">
        <f t="shared" si="69"/>
        <v>8703.3328000000001</v>
      </c>
      <c r="J210">
        <f t="shared" si="61"/>
        <v>1250</v>
      </c>
      <c r="K210">
        <f t="shared" si="63"/>
        <v>9005.6772959999998</v>
      </c>
      <c r="L210">
        <f t="shared" si="64"/>
        <v>3044.0609480000003</v>
      </c>
      <c r="M210">
        <f t="shared" si="65"/>
        <v>6909.2718519999999</v>
      </c>
      <c r="N210">
        <f t="shared" si="66"/>
        <v>947.65550399999995</v>
      </c>
      <c r="O210">
        <f t="shared" si="62"/>
        <v>66530.348999999987</v>
      </c>
      <c r="P210">
        <f t="shared" si="71"/>
        <v>820020.33480000042</v>
      </c>
      <c r="Q210">
        <f t="shared" si="72"/>
        <v>704149.33479999972</v>
      </c>
      <c r="R210">
        <f t="shared" si="73"/>
        <v>115871</v>
      </c>
      <c r="S210">
        <f t="shared" si="74"/>
        <v>742095.80603600072</v>
      </c>
      <c r="T210">
        <f t="shared" si="75"/>
        <v>250789.55239300008</v>
      </c>
      <c r="U210">
        <f t="shared" si="76"/>
        <v>569230.78240700031</v>
      </c>
      <c r="V210">
        <f t="shared" si="77"/>
        <v>77924.52876399993</v>
      </c>
    </row>
    <row r="211" spans="2:22">
      <c r="B211" s="4">
        <v>43009</v>
      </c>
      <c r="C211">
        <f t="shared" si="70"/>
        <v>81880</v>
      </c>
      <c r="D211">
        <f>(ROUNDUP(((D$201+F$201)*((100+D$2)/100)*D151/D$141)/100,1)*100)</f>
        <v>81880</v>
      </c>
      <c r="E211" s="5">
        <v>4.2</v>
      </c>
      <c r="F211">
        <f t="shared" si="67"/>
        <v>3438.96</v>
      </c>
      <c r="G211">
        <f t="shared" si="59"/>
        <v>85318.96</v>
      </c>
      <c r="H211">
        <f t="shared" si="68"/>
        <v>10238.2752</v>
      </c>
      <c r="I211">
        <f t="shared" si="69"/>
        <v>8988.2752</v>
      </c>
      <c r="J211">
        <f t="shared" si="61"/>
        <v>1250</v>
      </c>
      <c r="K211">
        <f t="shared" si="63"/>
        <v>9263.0752639999992</v>
      </c>
      <c r="L211">
        <f t="shared" si="64"/>
        <v>3131.2058320000006</v>
      </c>
      <c r="M211">
        <f t="shared" si="65"/>
        <v>7107.0693680000004</v>
      </c>
      <c r="N211">
        <f t="shared" si="66"/>
        <v>975.19993599999998</v>
      </c>
      <c r="O211">
        <f t="shared" si="62"/>
        <v>67130.052166666646</v>
      </c>
      <c r="P211">
        <f t="shared" si="71"/>
        <v>829973.66760000039</v>
      </c>
      <c r="Q211">
        <f t="shared" si="72"/>
        <v>712852.6675999997</v>
      </c>
      <c r="R211">
        <f t="shared" si="73"/>
        <v>117121</v>
      </c>
      <c r="S211">
        <f t="shared" si="74"/>
        <v>751101.48333200067</v>
      </c>
      <c r="T211">
        <f t="shared" si="75"/>
        <v>253833.61334100008</v>
      </c>
      <c r="U211">
        <f t="shared" si="76"/>
        <v>576140.05425900035</v>
      </c>
      <c r="V211">
        <f t="shared" si="77"/>
        <v>78872.184267999924</v>
      </c>
    </row>
    <row r="212" spans="2:22">
      <c r="B212" s="4">
        <v>43040</v>
      </c>
      <c r="C212">
        <f t="shared" si="70"/>
        <v>81880</v>
      </c>
      <c r="D212">
        <f>(ROUNDUP(((D$201+F$201)*((100+D$2)/100)*D152/D$141)/100,1)*100)</f>
        <v>81880</v>
      </c>
      <c r="E212" s="5">
        <v>4.2</v>
      </c>
      <c r="F212">
        <f t="shared" si="67"/>
        <v>3438.96</v>
      </c>
      <c r="G212">
        <f t="shared" si="59"/>
        <v>85318.96</v>
      </c>
      <c r="H212">
        <f t="shared" si="68"/>
        <v>10238.2752</v>
      </c>
      <c r="I212">
        <f t="shared" si="69"/>
        <v>8988.2752</v>
      </c>
      <c r="J212">
        <f t="shared" si="61"/>
        <v>1250</v>
      </c>
      <c r="K212">
        <f t="shared" si="63"/>
        <v>9263.0752639999992</v>
      </c>
      <c r="L212">
        <f t="shared" si="64"/>
        <v>3131.2058320000006</v>
      </c>
      <c r="M212">
        <f t="shared" si="65"/>
        <v>7107.0693680000004</v>
      </c>
      <c r="N212">
        <f t="shared" si="66"/>
        <v>975.19993599999998</v>
      </c>
      <c r="O212">
        <f t="shared" si="62"/>
        <v>67729.755333333305</v>
      </c>
      <c r="P212">
        <f t="shared" si="71"/>
        <v>840211.94280000043</v>
      </c>
      <c r="Q212">
        <f t="shared" si="72"/>
        <v>721840.94279999973</v>
      </c>
      <c r="R212">
        <f t="shared" si="73"/>
        <v>118371</v>
      </c>
      <c r="S212">
        <f t="shared" si="74"/>
        <v>760364.55859600066</v>
      </c>
      <c r="T212">
        <f t="shared" si="75"/>
        <v>256964.81917300008</v>
      </c>
      <c r="U212">
        <f t="shared" si="76"/>
        <v>583247.12362700037</v>
      </c>
      <c r="V212">
        <f t="shared" si="77"/>
        <v>79847.384203999929</v>
      </c>
    </row>
    <row r="213" spans="2:22">
      <c r="B213" s="4">
        <v>43070</v>
      </c>
      <c r="C213">
        <f t="shared" si="70"/>
        <v>81880</v>
      </c>
      <c r="D213">
        <f>(ROUNDUP(((D$201+F$201)*((100+D$2)/100)*D153/D$141)/100,1)*100)</f>
        <v>81880</v>
      </c>
      <c r="E213" s="5">
        <v>4.2</v>
      </c>
      <c r="F213">
        <f t="shared" si="67"/>
        <v>3438.96</v>
      </c>
      <c r="G213">
        <f t="shared" si="59"/>
        <v>85318.96</v>
      </c>
      <c r="H213">
        <f t="shared" si="68"/>
        <v>10238.2752</v>
      </c>
      <c r="I213">
        <f t="shared" si="69"/>
        <v>8988.2752</v>
      </c>
      <c r="J213">
        <f t="shared" si="61"/>
        <v>1250</v>
      </c>
      <c r="K213">
        <f t="shared" si="63"/>
        <v>9263.0752639999992</v>
      </c>
      <c r="L213">
        <f t="shared" si="64"/>
        <v>3131.2058320000006</v>
      </c>
      <c r="M213">
        <f t="shared" si="65"/>
        <v>7107.0693680000004</v>
      </c>
      <c r="N213">
        <f t="shared" si="66"/>
        <v>975.19993599999998</v>
      </c>
      <c r="O213">
        <f t="shared" si="62"/>
        <v>68329.458499999979</v>
      </c>
      <c r="P213">
        <f t="shared" si="71"/>
        <v>850450.21800000046</v>
      </c>
      <c r="Q213">
        <f t="shared" si="72"/>
        <v>730829.21799999976</v>
      </c>
      <c r="R213">
        <f t="shared" si="73"/>
        <v>119621</v>
      </c>
      <c r="S213">
        <f t="shared" si="74"/>
        <v>769627.63386000064</v>
      </c>
      <c r="T213">
        <f t="shared" si="75"/>
        <v>260096.02500500009</v>
      </c>
      <c r="U213">
        <f t="shared" si="76"/>
        <v>590354.1929950004</v>
      </c>
      <c r="V213">
        <f t="shared" si="77"/>
        <v>80822.584139999934</v>
      </c>
    </row>
    <row r="214" spans="2:22">
      <c r="B214" s="4">
        <v>43101</v>
      </c>
      <c r="C214">
        <f t="shared" si="70"/>
        <v>81880</v>
      </c>
      <c r="D214">
        <f>(ROUNDUP(((D$201+F$201)*((100+D$2)/100)*D154/D$141)/100,1)*100)</f>
        <v>81880</v>
      </c>
      <c r="E214" s="5">
        <v>5.8</v>
      </c>
      <c r="F214">
        <f t="shared" si="67"/>
        <v>4749.04</v>
      </c>
      <c r="G214">
        <f t="shared" si="59"/>
        <v>86629.04</v>
      </c>
      <c r="H214">
        <f t="shared" si="68"/>
        <v>10395.484799999998</v>
      </c>
      <c r="I214">
        <f t="shared" si="69"/>
        <v>9145.4847999999984</v>
      </c>
      <c r="J214">
        <f t="shared" si="61"/>
        <v>1250</v>
      </c>
      <c r="K214">
        <f t="shared" si="63"/>
        <v>9405.0879359999981</v>
      </c>
      <c r="L214">
        <f t="shared" si="64"/>
        <v>3179.2857680000002</v>
      </c>
      <c r="M214">
        <f t="shared" si="65"/>
        <v>7216.1990319999995</v>
      </c>
      <c r="N214">
        <f t="shared" si="66"/>
        <v>990.39686399999982</v>
      </c>
      <c r="O214">
        <f t="shared" si="62"/>
        <v>68930.353333333318</v>
      </c>
      <c r="P214">
        <f t="shared" si="71"/>
        <v>860688.49320000049</v>
      </c>
      <c r="Q214">
        <f t="shared" si="72"/>
        <v>739817.49319999979</v>
      </c>
      <c r="R214">
        <f t="shared" si="73"/>
        <v>120871</v>
      </c>
      <c r="S214">
        <f t="shared" si="74"/>
        <v>778890.70912400063</v>
      </c>
      <c r="T214">
        <f t="shared" si="75"/>
        <v>263227.23083700007</v>
      </c>
      <c r="U214">
        <f t="shared" si="76"/>
        <v>597461.26236300042</v>
      </c>
      <c r="V214">
        <f t="shared" si="77"/>
        <v>81797.784075999938</v>
      </c>
    </row>
    <row r="215" spans="2:22">
      <c r="B215" s="4">
        <v>43132</v>
      </c>
      <c r="C215">
        <f t="shared" si="70"/>
        <v>81880</v>
      </c>
      <c r="D215">
        <f>(ROUNDUP(((D$201+F$201)*((100+D$2)/100)*D155/D$141)/100,1)*100)</f>
        <v>81880</v>
      </c>
      <c r="E215" s="5">
        <v>5.8</v>
      </c>
      <c r="F215">
        <f t="shared" si="67"/>
        <v>4749.04</v>
      </c>
      <c r="G215">
        <f t="shared" si="59"/>
        <v>86629.04</v>
      </c>
      <c r="H215">
        <f t="shared" si="68"/>
        <v>10395.484799999998</v>
      </c>
      <c r="I215">
        <f t="shared" si="69"/>
        <v>9145.4847999999984</v>
      </c>
      <c r="J215">
        <f t="shared" si="61"/>
        <v>1250</v>
      </c>
      <c r="K215">
        <f t="shared" si="63"/>
        <v>9405.0879359999981</v>
      </c>
      <c r="L215">
        <f t="shared" si="64"/>
        <v>3179.2857680000002</v>
      </c>
      <c r="M215">
        <f t="shared" si="65"/>
        <v>7216.1990319999995</v>
      </c>
      <c r="N215">
        <f t="shared" si="66"/>
        <v>990.39686399999982</v>
      </c>
      <c r="O215">
        <f t="shared" si="62"/>
        <v>69531.248166666643</v>
      </c>
      <c r="P215">
        <f t="shared" si="71"/>
        <v>871083.97800000047</v>
      </c>
      <c r="Q215">
        <f t="shared" si="72"/>
        <v>748962.97799999977</v>
      </c>
      <c r="R215">
        <f t="shared" si="73"/>
        <v>122121</v>
      </c>
      <c r="S215">
        <f t="shared" si="74"/>
        <v>788295.79706000059</v>
      </c>
      <c r="T215">
        <f t="shared" si="75"/>
        <v>266406.51660500007</v>
      </c>
      <c r="U215">
        <f t="shared" si="76"/>
        <v>604677.46139500046</v>
      </c>
      <c r="V215">
        <f t="shared" si="77"/>
        <v>82788.180939999933</v>
      </c>
    </row>
    <row r="216" spans="2:22">
      <c r="B216" s="4">
        <v>43160</v>
      </c>
      <c r="C216">
        <f t="shared" si="70"/>
        <v>81880</v>
      </c>
      <c r="D216">
        <f>(ROUNDUP(((D$201+F$201)*((100+D$2)/100)*D156/D$141)/100,1)*100)</f>
        <v>81880</v>
      </c>
      <c r="E216" s="5">
        <v>5.8</v>
      </c>
      <c r="F216">
        <f t="shared" si="67"/>
        <v>4749.04</v>
      </c>
      <c r="G216">
        <f t="shared" si="59"/>
        <v>86629.04</v>
      </c>
      <c r="H216">
        <f t="shared" si="68"/>
        <v>10395.484799999998</v>
      </c>
      <c r="I216">
        <f t="shared" si="69"/>
        <v>9145.4847999999984</v>
      </c>
      <c r="J216">
        <f t="shared" si="61"/>
        <v>1250</v>
      </c>
      <c r="K216">
        <f t="shared" si="63"/>
        <v>9405.0879359999981</v>
      </c>
      <c r="L216">
        <f t="shared" si="64"/>
        <v>3179.2857680000002</v>
      </c>
      <c r="M216">
        <f t="shared" si="65"/>
        <v>7216.1990319999995</v>
      </c>
      <c r="N216">
        <f t="shared" si="66"/>
        <v>990.39686399999982</v>
      </c>
      <c r="O216">
        <f t="shared" si="62"/>
        <v>70132.142999999982</v>
      </c>
      <c r="P216">
        <f t="shared" si="71"/>
        <v>881479.46280000044</v>
      </c>
      <c r="Q216">
        <f t="shared" si="72"/>
        <v>758108.46279999975</v>
      </c>
      <c r="R216">
        <f t="shared" si="73"/>
        <v>123371</v>
      </c>
      <c r="S216">
        <f t="shared" si="74"/>
        <v>797700.88499600056</v>
      </c>
      <c r="T216">
        <f t="shared" si="75"/>
        <v>269585.80237300007</v>
      </c>
      <c r="U216">
        <f t="shared" si="76"/>
        <v>611893.66042700049</v>
      </c>
      <c r="V216">
        <f t="shared" si="77"/>
        <v>83778.577803999928</v>
      </c>
    </row>
    <row r="217" spans="2:22">
      <c r="B217" s="4">
        <v>43191</v>
      </c>
      <c r="C217">
        <f t="shared" si="70"/>
        <v>81880</v>
      </c>
      <c r="D217">
        <f>(ROUNDUP(((D$201+F$201)*((100+D$2)/100)*D157/D$141)/100,1)*100)</f>
        <v>81880</v>
      </c>
      <c r="E217" s="5">
        <v>6.3</v>
      </c>
      <c r="F217">
        <f t="shared" si="67"/>
        <v>5158.4399999999996</v>
      </c>
      <c r="G217">
        <f t="shared" si="59"/>
        <v>87038.44</v>
      </c>
      <c r="H217">
        <f t="shared" si="68"/>
        <v>10444.612800000001</v>
      </c>
      <c r="I217">
        <f t="shared" si="69"/>
        <v>9194.6128000000008</v>
      </c>
      <c r="J217">
        <f t="shared" si="61"/>
        <v>1250</v>
      </c>
      <c r="K217">
        <f t="shared" si="63"/>
        <v>9449.4668960000017</v>
      </c>
      <c r="L217">
        <f t="shared" si="64"/>
        <v>3194.3107480000003</v>
      </c>
      <c r="M217">
        <f t="shared" si="65"/>
        <v>7250.302052</v>
      </c>
      <c r="N217">
        <f t="shared" si="66"/>
        <v>995.14590399999997</v>
      </c>
      <c r="O217">
        <f t="shared" si="62"/>
        <v>70723.150166666659</v>
      </c>
      <c r="P217">
        <f t="shared" si="71"/>
        <v>891874.94760000042</v>
      </c>
      <c r="Q217">
        <f t="shared" si="72"/>
        <v>767253.94759999972</v>
      </c>
      <c r="R217">
        <f t="shared" si="73"/>
        <v>124621</v>
      </c>
      <c r="S217">
        <f t="shared" si="74"/>
        <v>807105.97293200053</v>
      </c>
      <c r="T217">
        <f t="shared" si="75"/>
        <v>272765.08814100007</v>
      </c>
      <c r="U217">
        <f t="shared" si="76"/>
        <v>619109.85945900052</v>
      </c>
      <c r="V217">
        <f t="shared" si="77"/>
        <v>84768.974667999923</v>
      </c>
    </row>
    <row r="218" spans="2:22">
      <c r="B218" s="4">
        <v>43221</v>
      </c>
      <c r="C218">
        <f t="shared" si="70"/>
        <v>81880</v>
      </c>
      <c r="D218">
        <f>(ROUNDUP(((D$201+F$201)*((100+D$2)/100)*D158/D$141)/100,1)*100)</f>
        <v>81880</v>
      </c>
      <c r="E218" s="5">
        <v>6.3</v>
      </c>
      <c r="F218">
        <f t="shared" si="67"/>
        <v>5158.4399999999996</v>
      </c>
      <c r="G218">
        <f t="shared" si="59"/>
        <v>87038.44</v>
      </c>
      <c r="H218">
        <f t="shared" si="68"/>
        <v>10444.612800000001</v>
      </c>
      <c r="I218">
        <f t="shared" si="69"/>
        <v>9194.6128000000008</v>
      </c>
      <c r="J218">
        <f t="shared" si="61"/>
        <v>1250</v>
      </c>
      <c r="K218">
        <f t="shared" si="63"/>
        <v>9449.4668960000017</v>
      </c>
      <c r="L218">
        <f t="shared" si="64"/>
        <v>3194.3107480000003</v>
      </c>
      <c r="M218">
        <f t="shared" si="65"/>
        <v>7250.302052</v>
      </c>
      <c r="N218">
        <f t="shared" si="66"/>
        <v>995.14590399999997</v>
      </c>
      <c r="O218">
        <f t="shared" si="62"/>
        <v>71314.157333333322</v>
      </c>
      <c r="P218">
        <f t="shared" si="71"/>
        <v>902319.56040000042</v>
      </c>
      <c r="Q218">
        <f t="shared" si="72"/>
        <v>776448.56039999973</v>
      </c>
      <c r="R218">
        <f t="shared" si="73"/>
        <v>125871</v>
      </c>
      <c r="S218">
        <f t="shared" si="74"/>
        <v>816555.4398280005</v>
      </c>
      <c r="T218">
        <f t="shared" si="75"/>
        <v>275959.39888900006</v>
      </c>
      <c r="U218">
        <f t="shared" si="76"/>
        <v>626360.16151100048</v>
      </c>
      <c r="V218">
        <f t="shared" si="77"/>
        <v>85764.120571999927</v>
      </c>
    </row>
    <row r="219" spans="2:22">
      <c r="B219" s="4">
        <v>43252</v>
      </c>
      <c r="C219">
        <f t="shared" si="70"/>
        <v>84380</v>
      </c>
      <c r="D219">
        <f>(ROUNDUP(((D$201+F$201)*((100+D$2)/100)*D159/D$141)/100,1)*100)</f>
        <v>84380</v>
      </c>
      <c r="E219" s="5">
        <v>6.3</v>
      </c>
      <c r="F219">
        <f t="shared" si="67"/>
        <v>5315.94</v>
      </c>
      <c r="G219">
        <f t="shared" si="59"/>
        <v>89695.94</v>
      </c>
      <c r="H219">
        <f t="shared" si="68"/>
        <v>10763.5128</v>
      </c>
      <c r="I219">
        <f t="shared" si="69"/>
        <v>9513.5128000000004</v>
      </c>
      <c r="J219">
        <f t="shared" si="61"/>
        <v>1250</v>
      </c>
      <c r="K219">
        <f t="shared" si="63"/>
        <v>9737.5398960000002</v>
      </c>
      <c r="L219">
        <f t="shared" si="64"/>
        <v>3291.8409980000006</v>
      </c>
      <c r="M219">
        <f t="shared" si="65"/>
        <v>7471.6718019999998</v>
      </c>
      <c r="N219">
        <f t="shared" si="66"/>
        <v>1025.972904</v>
      </c>
      <c r="O219">
        <f t="shared" si="62"/>
        <v>71874.249166666676</v>
      </c>
      <c r="P219">
        <f t="shared" si="71"/>
        <v>912764.17320000043</v>
      </c>
      <c r="Q219">
        <f t="shared" si="72"/>
        <v>785643.17319999973</v>
      </c>
      <c r="R219">
        <f t="shared" si="73"/>
        <v>127121</v>
      </c>
      <c r="S219">
        <f t="shared" si="74"/>
        <v>826004.90672400047</v>
      </c>
      <c r="T219">
        <f t="shared" si="75"/>
        <v>279153.70963700005</v>
      </c>
      <c r="U219">
        <f t="shared" si="76"/>
        <v>633610.46356300043</v>
      </c>
      <c r="V219">
        <f t="shared" si="77"/>
        <v>86759.266475999932</v>
      </c>
    </row>
    <row r="220" spans="2:22">
      <c r="B220" s="4">
        <v>43282</v>
      </c>
      <c r="C220">
        <f t="shared" si="70"/>
        <v>84380</v>
      </c>
      <c r="D220">
        <f>(ROUNDUP(((D$201+F$201)*((100+D$2)/100)*D160/D$141)/100,1)*100)</f>
        <v>84380</v>
      </c>
      <c r="E220" s="5">
        <v>9.1999999999999993</v>
      </c>
      <c r="F220">
        <f t="shared" si="67"/>
        <v>7762.9599999999991</v>
      </c>
      <c r="G220">
        <f t="shared" si="59"/>
        <v>92142.959999999992</v>
      </c>
      <c r="H220">
        <f t="shared" si="68"/>
        <v>11057.155199999999</v>
      </c>
      <c r="I220">
        <f t="shared" si="69"/>
        <v>9807.1551999999992</v>
      </c>
      <c r="J220">
        <f t="shared" si="61"/>
        <v>1250</v>
      </c>
      <c r="K220">
        <f t="shared" si="63"/>
        <v>10002.796864</v>
      </c>
      <c r="L220">
        <f t="shared" si="64"/>
        <v>3381.646632</v>
      </c>
      <c r="M220">
        <f t="shared" si="65"/>
        <v>7675.5085679999993</v>
      </c>
      <c r="N220">
        <f t="shared" si="66"/>
        <v>1054.3583359999998</v>
      </c>
      <c r="O220">
        <f t="shared" si="62"/>
        <v>72453.744666666666</v>
      </c>
      <c r="P220">
        <f t="shared" si="71"/>
        <v>923527.68600000045</v>
      </c>
      <c r="Q220">
        <f t="shared" si="72"/>
        <v>795156.68599999975</v>
      </c>
      <c r="R220">
        <f t="shared" si="73"/>
        <v>128371</v>
      </c>
      <c r="S220">
        <f t="shared" si="74"/>
        <v>835742.44662000041</v>
      </c>
      <c r="T220">
        <f t="shared" si="75"/>
        <v>282445.55063500005</v>
      </c>
      <c r="U220">
        <f t="shared" si="76"/>
        <v>641082.13536500046</v>
      </c>
      <c r="V220">
        <f t="shared" si="77"/>
        <v>87785.239379999926</v>
      </c>
    </row>
    <row r="221" spans="2:22">
      <c r="B221" s="4">
        <v>43313</v>
      </c>
      <c r="C221">
        <f t="shared" si="70"/>
        <v>84380</v>
      </c>
      <c r="D221">
        <f>(ROUNDUP(((D$201+F$201)*((100+D$2)/100)*D161/D$141)/100,1)*100)</f>
        <v>84380</v>
      </c>
      <c r="E221" s="5">
        <v>9.1999999999999993</v>
      </c>
      <c r="F221">
        <f t="shared" si="67"/>
        <v>7762.9599999999991</v>
      </c>
      <c r="G221">
        <f t="shared" si="59"/>
        <v>92142.959999999992</v>
      </c>
      <c r="H221">
        <f t="shared" si="68"/>
        <v>11057.155199999999</v>
      </c>
      <c r="I221">
        <f t="shared" si="69"/>
        <v>9807.1551999999992</v>
      </c>
      <c r="J221">
        <f t="shared" si="61"/>
        <v>1250</v>
      </c>
      <c r="K221">
        <f t="shared" si="63"/>
        <v>10002.796864</v>
      </c>
      <c r="L221">
        <f t="shared" si="64"/>
        <v>3381.646632</v>
      </c>
      <c r="M221">
        <f t="shared" si="65"/>
        <v>7675.5085679999993</v>
      </c>
      <c r="N221">
        <f t="shared" si="66"/>
        <v>1054.3583359999998</v>
      </c>
      <c r="O221">
        <f t="shared" si="62"/>
        <v>73033.240166666656</v>
      </c>
      <c r="P221">
        <f t="shared" si="71"/>
        <v>934584.84120000049</v>
      </c>
      <c r="Q221">
        <f t="shared" si="72"/>
        <v>804963.84119999979</v>
      </c>
      <c r="R221">
        <f t="shared" si="73"/>
        <v>129621</v>
      </c>
      <c r="S221">
        <f t="shared" si="74"/>
        <v>845745.24348400044</v>
      </c>
      <c r="T221">
        <f t="shared" si="75"/>
        <v>285827.19726700004</v>
      </c>
      <c r="U221">
        <f t="shared" si="76"/>
        <v>648757.64393300051</v>
      </c>
      <c r="V221">
        <f t="shared" si="77"/>
        <v>88839.597715999931</v>
      </c>
    </row>
    <row r="222" spans="2:22">
      <c r="B222" s="4">
        <v>43344</v>
      </c>
      <c r="C222">
        <f t="shared" si="70"/>
        <v>84380</v>
      </c>
      <c r="D222">
        <f>(ROUNDUP(((D$201+F$201)*((100+D$2)/100)*D162/D$141)/100,1)*100)</f>
        <v>84380</v>
      </c>
      <c r="E222" s="5">
        <v>9.1999999999999993</v>
      </c>
      <c r="F222">
        <f t="shared" si="67"/>
        <v>7762.9599999999991</v>
      </c>
      <c r="G222">
        <f t="shared" si="59"/>
        <v>92142.959999999992</v>
      </c>
      <c r="H222">
        <f t="shared" si="68"/>
        <v>11057.155199999999</v>
      </c>
      <c r="I222">
        <f t="shared" si="69"/>
        <v>9807.1551999999992</v>
      </c>
      <c r="J222">
        <f t="shared" si="61"/>
        <v>1250</v>
      </c>
      <c r="K222">
        <f t="shared" si="63"/>
        <v>10002.796864</v>
      </c>
      <c r="L222">
        <f t="shared" si="64"/>
        <v>3381.646632</v>
      </c>
      <c r="M222">
        <f t="shared" si="65"/>
        <v>7675.5085679999993</v>
      </c>
      <c r="N222">
        <f t="shared" si="66"/>
        <v>1054.3583359999998</v>
      </c>
      <c r="O222">
        <f t="shared" si="62"/>
        <v>73612.73566666666</v>
      </c>
      <c r="P222">
        <f t="shared" si="71"/>
        <v>945641.99640000053</v>
      </c>
      <c r="Q222">
        <f t="shared" si="72"/>
        <v>814770.99639999983</v>
      </c>
      <c r="R222">
        <f t="shared" si="73"/>
        <v>130871</v>
      </c>
      <c r="S222">
        <f t="shared" si="74"/>
        <v>855748.04034800048</v>
      </c>
      <c r="T222">
        <f t="shared" si="75"/>
        <v>289208.84389900003</v>
      </c>
      <c r="U222">
        <f t="shared" si="76"/>
        <v>656433.15250100056</v>
      </c>
      <c r="V222">
        <f t="shared" si="77"/>
        <v>89893.956051999936</v>
      </c>
    </row>
    <row r="223" spans="2:22">
      <c r="B223" s="4">
        <v>43374</v>
      </c>
      <c r="C223">
        <f t="shared" si="70"/>
        <v>84380</v>
      </c>
      <c r="D223">
        <f>(ROUNDUP(((D$201+F$201)*((100+D$2)/100)*D163/D$141)/100,1)*100)</f>
        <v>84380</v>
      </c>
      <c r="E223" s="5">
        <v>12.9</v>
      </c>
      <c r="F223">
        <f t="shared" si="67"/>
        <v>10885.02</v>
      </c>
      <c r="G223">
        <f t="shared" si="59"/>
        <v>95265.02</v>
      </c>
      <c r="H223">
        <f t="shared" si="68"/>
        <v>11431.8024</v>
      </c>
      <c r="I223">
        <f t="shared" si="69"/>
        <v>10181.8024</v>
      </c>
      <c r="J223">
        <f t="shared" si="61"/>
        <v>1250</v>
      </c>
      <c r="K223">
        <f t="shared" si="63"/>
        <v>10341.228168000001</v>
      </c>
      <c r="L223">
        <f t="shared" si="64"/>
        <v>3496.2262340000007</v>
      </c>
      <c r="M223">
        <f t="shared" si="65"/>
        <v>7935.5761659999998</v>
      </c>
      <c r="N223">
        <f t="shared" si="66"/>
        <v>1090.5742319999999</v>
      </c>
      <c r="O223">
        <f t="shared" si="62"/>
        <v>74208.988499999978</v>
      </c>
      <c r="P223">
        <f t="shared" si="71"/>
        <v>956699.15160000056</v>
      </c>
      <c r="Q223">
        <f t="shared" si="72"/>
        <v>824578.15159999987</v>
      </c>
      <c r="R223">
        <f t="shared" si="73"/>
        <v>132121</v>
      </c>
      <c r="S223">
        <f t="shared" si="74"/>
        <v>865750.83721200051</v>
      </c>
      <c r="T223">
        <f t="shared" si="75"/>
        <v>292590.49053100002</v>
      </c>
      <c r="U223">
        <f t="shared" si="76"/>
        <v>664108.66106900061</v>
      </c>
      <c r="V223">
        <f t="shared" si="77"/>
        <v>90948.314387999941</v>
      </c>
    </row>
    <row r="224" spans="2:22">
      <c r="B224" s="4">
        <v>43405</v>
      </c>
      <c r="C224">
        <f t="shared" si="70"/>
        <v>84380</v>
      </c>
      <c r="D224">
        <f>(ROUNDUP(((D$201+F$201)*((100+D$2)/100)*D164/D$141)/100,1)*100)</f>
        <v>84380</v>
      </c>
      <c r="E224" s="5">
        <v>12.9</v>
      </c>
      <c r="F224">
        <f t="shared" si="67"/>
        <v>10885.02</v>
      </c>
      <c r="G224">
        <f t="shared" ref="G224:G287" si="78">(IF(OR(B224&lt;G$2,B224&gt;F$2),0,F224+D224))</f>
        <v>95265.02</v>
      </c>
      <c r="H224">
        <f t="shared" si="68"/>
        <v>11431.8024</v>
      </c>
      <c r="I224">
        <f t="shared" si="69"/>
        <v>10181.8024</v>
      </c>
      <c r="J224">
        <f t="shared" si="61"/>
        <v>1250</v>
      </c>
      <c r="K224">
        <f t="shared" si="63"/>
        <v>10341.228168000001</v>
      </c>
      <c r="L224">
        <f t="shared" si="64"/>
        <v>3496.2262340000007</v>
      </c>
      <c r="M224">
        <f t="shared" si="65"/>
        <v>7935.5761659999998</v>
      </c>
      <c r="N224">
        <f t="shared" si="66"/>
        <v>1090.5742319999999</v>
      </c>
      <c r="O224">
        <f t="shared" si="62"/>
        <v>74805.24133333331</v>
      </c>
      <c r="P224">
        <f t="shared" si="71"/>
        <v>968130.95400000061</v>
      </c>
      <c r="Q224">
        <f t="shared" si="72"/>
        <v>834759.95399999991</v>
      </c>
      <c r="R224">
        <f t="shared" si="73"/>
        <v>133371</v>
      </c>
      <c r="S224">
        <f t="shared" si="74"/>
        <v>876092.06538000051</v>
      </c>
      <c r="T224">
        <f t="shared" si="75"/>
        <v>296086.71676500002</v>
      </c>
      <c r="U224">
        <f t="shared" si="76"/>
        <v>672044.23723500059</v>
      </c>
      <c r="V224">
        <f t="shared" si="77"/>
        <v>92038.88861999994</v>
      </c>
    </row>
    <row r="225" spans="2:22">
      <c r="B225" s="4">
        <v>43435</v>
      </c>
      <c r="C225">
        <f t="shared" si="70"/>
        <v>84380</v>
      </c>
      <c r="D225">
        <f>(ROUNDUP(((D$201+F$201)*((100+D$2)/100)*D165/D$141)/100,1)*100)</f>
        <v>84380</v>
      </c>
      <c r="E225" s="5">
        <v>12.9</v>
      </c>
      <c r="F225">
        <f t="shared" si="67"/>
        <v>10885.02</v>
      </c>
      <c r="G225">
        <f t="shared" si="78"/>
        <v>95265.02</v>
      </c>
      <c r="H225">
        <f t="shared" si="68"/>
        <v>11431.8024</v>
      </c>
      <c r="I225">
        <f t="shared" si="69"/>
        <v>10181.8024</v>
      </c>
      <c r="J225">
        <f t="shared" si="61"/>
        <v>1250</v>
      </c>
      <c r="K225">
        <f t="shared" si="63"/>
        <v>10341.228168000001</v>
      </c>
      <c r="L225">
        <f t="shared" si="64"/>
        <v>3496.2262340000007</v>
      </c>
      <c r="M225">
        <f t="shared" si="65"/>
        <v>7935.5761659999998</v>
      </c>
      <c r="N225">
        <f t="shared" si="66"/>
        <v>1090.5742319999999</v>
      </c>
      <c r="O225">
        <f t="shared" si="62"/>
        <v>75401.494166666627</v>
      </c>
      <c r="P225">
        <f t="shared" si="71"/>
        <v>979562.75640000065</v>
      </c>
      <c r="Q225">
        <f t="shared" si="72"/>
        <v>844941.75639999995</v>
      </c>
      <c r="R225">
        <f t="shared" si="73"/>
        <v>134621</v>
      </c>
      <c r="S225">
        <f t="shared" si="74"/>
        <v>886433.29354800051</v>
      </c>
      <c r="T225">
        <f t="shared" si="75"/>
        <v>299582.94299900002</v>
      </c>
      <c r="U225">
        <f t="shared" si="76"/>
        <v>679979.81340100057</v>
      </c>
      <c r="V225">
        <f t="shared" si="77"/>
        <v>93129.462851999939</v>
      </c>
    </row>
    <row r="226" spans="2:22">
      <c r="B226" s="4">
        <v>43466</v>
      </c>
      <c r="C226">
        <f t="shared" si="70"/>
        <v>84380</v>
      </c>
      <c r="D226">
        <f>(ROUNDUP(((D$201+F$201)*((100+D$2)/100)*D166/D$141)/100,1)*100)</f>
        <v>84380</v>
      </c>
      <c r="E226" s="5">
        <f>E223+A$4</f>
        <v>14.9</v>
      </c>
      <c r="F226">
        <f t="shared" si="67"/>
        <v>12572.62</v>
      </c>
      <c r="G226">
        <f t="shared" si="78"/>
        <v>96952.62</v>
      </c>
      <c r="H226">
        <f t="shared" si="68"/>
        <v>11634.314399999999</v>
      </c>
      <c r="I226">
        <f t="shared" si="69"/>
        <v>10384.314399999999</v>
      </c>
      <c r="J226">
        <f t="shared" si="61"/>
        <v>1250</v>
      </c>
      <c r="K226">
        <f t="shared" si="63"/>
        <v>10524.164008</v>
      </c>
      <c r="L226">
        <f t="shared" si="64"/>
        <v>3558.1611540000004</v>
      </c>
      <c r="M226">
        <f t="shared" si="65"/>
        <v>8076.1532459999999</v>
      </c>
      <c r="N226">
        <f t="shared" si="66"/>
        <v>1110.1503919999998</v>
      </c>
      <c r="O226">
        <f t="shared" si="62"/>
        <v>75999.148666666631</v>
      </c>
      <c r="P226">
        <f t="shared" si="71"/>
        <v>990994.5588000007</v>
      </c>
      <c r="Q226">
        <f t="shared" si="72"/>
        <v>855123.5588</v>
      </c>
      <c r="R226">
        <f t="shared" si="73"/>
        <v>135871</v>
      </c>
      <c r="S226">
        <f t="shared" si="74"/>
        <v>896774.52171600051</v>
      </c>
      <c r="T226">
        <f t="shared" si="75"/>
        <v>303079.16923300002</v>
      </c>
      <c r="U226">
        <f t="shared" si="76"/>
        <v>687915.38956700056</v>
      </c>
      <c r="V226">
        <f t="shared" si="77"/>
        <v>94220.037083999938</v>
      </c>
    </row>
    <row r="227" spans="2:22">
      <c r="B227" s="4">
        <v>43497</v>
      </c>
      <c r="C227">
        <f t="shared" si="70"/>
        <v>84380</v>
      </c>
      <c r="D227">
        <f>(ROUNDUP(((D$201+F$201)*((100+D$2)/100)*D167/D$141)/100,1)*100)</f>
        <v>84380</v>
      </c>
      <c r="E227" s="5">
        <f t="shared" ref="E227:E290" si="79">E224+A$4</f>
        <v>14.9</v>
      </c>
      <c r="F227">
        <f t="shared" si="67"/>
        <v>12572.62</v>
      </c>
      <c r="G227">
        <f t="shared" si="78"/>
        <v>96952.62</v>
      </c>
      <c r="H227">
        <f t="shared" si="68"/>
        <v>11634.314399999999</v>
      </c>
      <c r="I227">
        <f t="shared" si="69"/>
        <v>10384.314399999999</v>
      </c>
      <c r="J227">
        <f t="shared" si="61"/>
        <v>1250</v>
      </c>
      <c r="K227">
        <f t="shared" si="63"/>
        <v>10524.164008</v>
      </c>
      <c r="L227">
        <f t="shared" si="64"/>
        <v>3558.1611540000004</v>
      </c>
      <c r="M227">
        <f t="shared" si="65"/>
        <v>8076.1532459999999</v>
      </c>
      <c r="N227">
        <f t="shared" si="66"/>
        <v>1110.1503919999998</v>
      </c>
      <c r="O227">
        <f t="shared" si="62"/>
        <v>76596.803166666621</v>
      </c>
      <c r="P227">
        <f t="shared" si="71"/>
        <v>1002628.8732000007</v>
      </c>
      <c r="Q227">
        <f t="shared" si="72"/>
        <v>865507.87320000003</v>
      </c>
      <c r="R227">
        <f t="shared" si="73"/>
        <v>137121</v>
      </c>
      <c r="S227">
        <f t="shared" si="74"/>
        <v>907298.68572400056</v>
      </c>
      <c r="T227">
        <f t="shared" si="75"/>
        <v>306637.33038699999</v>
      </c>
      <c r="U227">
        <f t="shared" si="76"/>
        <v>695991.5428130005</v>
      </c>
      <c r="V227">
        <f t="shared" si="77"/>
        <v>95330.187475999934</v>
      </c>
    </row>
    <row r="228" spans="2:22">
      <c r="B228" s="4">
        <v>43525</v>
      </c>
      <c r="C228">
        <f t="shared" si="70"/>
        <v>84380</v>
      </c>
      <c r="D228">
        <f>(ROUNDUP(((D$201+F$201)*((100+D$2)/100)*D168/D$141)/100,1)*100)</f>
        <v>84380</v>
      </c>
      <c r="E228" s="5">
        <f t="shared" si="79"/>
        <v>14.9</v>
      </c>
      <c r="F228">
        <f t="shared" si="67"/>
        <v>12572.62</v>
      </c>
      <c r="G228">
        <f t="shared" si="78"/>
        <v>96952.62</v>
      </c>
      <c r="H228">
        <f t="shared" si="68"/>
        <v>11634.314399999999</v>
      </c>
      <c r="I228">
        <f t="shared" si="69"/>
        <v>10384.314399999999</v>
      </c>
      <c r="J228">
        <f t="shared" si="61"/>
        <v>1250</v>
      </c>
      <c r="K228">
        <f t="shared" si="63"/>
        <v>10524.164008</v>
      </c>
      <c r="L228">
        <f t="shared" si="64"/>
        <v>3558.1611540000004</v>
      </c>
      <c r="M228">
        <f t="shared" si="65"/>
        <v>8076.1532459999999</v>
      </c>
      <c r="N228">
        <f t="shared" si="66"/>
        <v>1110.1503919999998</v>
      </c>
      <c r="O228">
        <f t="shared" si="62"/>
        <v>77194.457666666654</v>
      </c>
      <c r="P228">
        <f t="shared" si="71"/>
        <v>1014263.1876000008</v>
      </c>
      <c r="Q228">
        <f t="shared" si="72"/>
        <v>875892.18760000006</v>
      </c>
      <c r="R228">
        <f t="shared" si="73"/>
        <v>138371</v>
      </c>
      <c r="S228">
        <f t="shared" si="74"/>
        <v>917822.84973200061</v>
      </c>
      <c r="T228">
        <f t="shared" si="75"/>
        <v>310195.49154099997</v>
      </c>
      <c r="U228">
        <f t="shared" si="76"/>
        <v>704067.69605900045</v>
      </c>
      <c r="V228">
        <f t="shared" si="77"/>
        <v>96440.33786799993</v>
      </c>
    </row>
    <row r="229" spans="2:22">
      <c r="B229" s="4">
        <v>43556</v>
      </c>
      <c r="C229">
        <f t="shared" si="70"/>
        <v>84380</v>
      </c>
      <c r="D229">
        <f>(ROUNDUP(((D$201+F$201)*((100+D$2)/100)*D169/D$141)/100,1)*100)</f>
        <v>84380</v>
      </c>
      <c r="E229" s="5">
        <f t="shared" si="79"/>
        <v>16.899999999999999</v>
      </c>
      <c r="F229">
        <f t="shared" si="67"/>
        <v>14260.219999999998</v>
      </c>
      <c r="G229">
        <f t="shared" si="78"/>
        <v>98640.22</v>
      </c>
      <c r="H229">
        <f t="shared" si="68"/>
        <v>11836.8264</v>
      </c>
      <c r="I229">
        <f t="shared" si="69"/>
        <v>10586.8264</v>
      </c>
      <c r="J229">
        <f t="shared" si="61"/>
        <v>1250</v>
      </c>
      <c r="K229">
        <f t="shared" si="63"/>
        <v>10707.099848</v>
      </c>
      <c r="L229">
        <f t="shared" si="64"/>
        <v>3620.0960740000005</v>
      </c>
      <c r="M229">
        <f t="shared" si="65"/>
        <v>8216.7303260000008</v>
      </c>
      <c r="N229">
        <f t="shared" si="66"/>
        <v>1129.7265519999999</v>
      </c>
      <c r="O229">
        <f t="shared" si="62"/>
        <v>77831.463333333319</v>
      </c>
      <c r="P229">
        <f t="shared" si="71"/>
        <v>1025897.5020000008</v>
      </c>
      <c r="Q229">
        <f t="shared" si="72"/>
        <v>886276.50200000009</v>
      </c>
      <c r="R229">
        <f t="shared" si="73"/>
        <v>139621</v>
      </c>
      <c r="S229">
        <f t="shared" si="74"/>
        <v>928347.01374000066</v>
      </c>
      <c r="T229">
        <f t="shared" si="75"/>
        <v>313753.65269499994</v>
      </c>
      <c r="U229">
        <f t="shared" si="76"/>
        <v>712143.84930500039</v>
      </c>
      <c r="V229">
        <f t="shared" si="77"/>
        <v>97550.488259999926</v>
      </c>
    </row>
    <row r="230" spans="2:22">
      <c r="B230" s="4">
        <v>43586</v>
      </c>
      <c r="C230">
        <f t="shared" si="70"/>
        <v>84380</v>
      </c>
      <c r="D230">
        <f>(ROUNDUP(((D$201+F$201)*((100+D$2)/100)*D170/D$141)/100,1)*100)</f>
        <v>84380</v>
      </c>
      <c r="E230" s="5">
        <f t="shared" si="79"/>
        <v>16.899999999999999</v>
      </c>
      <c r="F230">
        <f t="shared" si="67"/>
        <v>14260.219999999998</v>
      </c>
      <c r="G230">
        <f t="shared" si="78"/>
        <v>98640.22</v>
      </c>
      <c r="H230">
        <f t="shared" si="68"/>
        <v>11836.8264</v>
      </c>
      <c r="I230">
        <f t="shared" si="69"/>
        <v>10586.8264</v>
      </c>
      <c r="J230">
        <f t="shared" si="61"/>
        <v>1250</v>
      </c>
      <c r="K230">
        <f t="shared" si="63"/>
        <v>10707.099848</v>
      </c>
      <c r="L230">
        <f t="shared" si="64"/>
        <v>3620.0960740000005</v>
      </c>
      <c r="M230">
        <f t="shared" si="65"/>
        <v>8216.7303260000008</v>
      </c>
      <c r="N230">
        <f t="shared" si="66"/>
        <v>1129.7265519999999</v>
      </c>
      <c r="O230">
        <f t="shared" si="62"/>
        <v>78468.468999999983</v>
      </c>
      <c r="P230">
        <f t="shared" si="71"/>
        <v>1037734.3284000008</v>
      </c>
      <c r="Q230">
        <f t="shared" si="72"/>
        <v>896863.32840000011</v>
      </c>
      <c r="R230">
        <f t="shared" si="73"/>
        <v>140871</v>
      </c>
      <c r="S230">
        <f t="shared" si="74"/>
        <v>939054.11358800065</v>
      </c>
      <c r="T230">
        <f t="shared" si="75"/>
        <v>317373.74876899994</v>
      </c>
      <c r="U230">
        <f t="shared" si="76"/>
        <v>720360.57963100041</v>
      </c>
      <c r="V230">
        <f t="shared" si="77"/>
        <v>98680.214811999918</v>
      </c>
    </row>
    <row r="231" spans="2:22">
      <c r="B231" s="4">
        <v>43617</v>
      </c>
      <c r="C231">
        <f t="shared" si="70"/>
        <v>86900</v>
      </c>
      <c r="D231">
        <f>(ROUNDUP(((D$201+F$201)*((100+D$2)/100)*D171/D$141)/100,1)*100)</f>
        <v>86900</v>
      </c>
      <c r="E231" s="5">
        <f t="shared" si="79"/>
        <v>16.899999999999999</v>
      </c>
      <c r="F231">
        <f t="shared" si="67"/>
        <v>14686.099999999999</v>
      </c>
      <c r="G231">
        <f t="shared" si="78"/>
        <v>101586.1</v>
      </c>
      <c r="H231">
        <f t="shared" si="68"/>
        <v>12190.332</v>
      </c>
      <c r="I231">
        <f t="shared" si="69"/>
        <v>10940.332</v>
      </c>
      <c r="J231">
        <f t="shared" si="61"/>
        <v>1250</v>
      </c>
      <c r="K231">
        <f t="shared" si="63"/>
        <v>11026.43324</v>
      </c>
      <c r="L231">
        <f t="shared" si="64"/>
        <v>3728.2098700000006</v>
      </c>
      <c r="M231">
        <f t="shared" si="65"/>
        <v>8462.1221299999997</v>
      </c>
      <c r="N231">
        <f t="shared" si="66"/>
        <v>1163.89876</v>
      </c>
      <c r="O231">
        <f t="shared" si="62"/>
        <v>79124.42866666663</v>
      </c>
      <c r="P231">
        <f t="shared" si="71"/>
        <v>1049571.1548000008</v>
      </c>
      <c r="Q231">
        <f t="shared" si="72"/>
        <v>907450.15480000013</v>
      </c>
      <c r="R231">
        <f t="shared" si="73"/>
        <v>142121</v>
      </c>
      <c r="S231">
        <f t="shared" si="74"/>
        <v>949761.21343600063</v>
      </c>
      <c r="T231">
        <f t="shared" si="75"/>
        <v>320993.84484299994</v>
      </c>
      <c r="U231">
        <f t="shared" si="76"/>
        <v>728577.30995700043</v>
      </c>
      <c r="V231">
        <f t="shared" si="77"/>
        <v>99809.941363999911</v>
      </c>
    </row>
    <row r="232" spans="2:22">
      <c r="B232" s="4">
        <v>43647</v>
      </c>
      <c r="C232">
        <f t="shared" si="70"/>
        <v>86900</v>
      </c>
      <c r="D232">
        <f>(ROUNDUP(((D$201+F$201)*((100+D$2)/100)*D172/D$141)/100,1)*100)</f>
        <v>86900</v>
      </c>
      <c r="E232" s="5">
        <f t="shared" si="79"/>
        <v>18.899999999999999</v>
      </c>
      <c r="F232">
        <f t="shared" si="67"/>
        <v>16424.099999999999</v>
      </c>
      <c r="G232">
        <f t="shared" si="78"/>
        <v>103324.1</v>
      </c>
      <c r="H232">
        <f t="shared" si="68"/>
        <v>12398.892</v>
      </c>
      <c r="I232">
        <f t="shared" si="69"/>
        <v>11148.892</v>
      </c>
      <c r="J232">
        <f t="shared" si="61"/>
        <v>1250</v>
      </c>
      <c r="K232">
        <f t="shared" si="63"/>
        <v>11214.83244</v>
      </c>
      <c r="L232">
        <f t="shared" si="64"/>
        <v>3791.9944700000005</v>
      </c>
      <c r="M232">
        <f t="shared" si="65"/>
        <v>8606.8975300000002</v>
      </c>
      <c r="N232">
        <f t="shared" si="66"/>
        <v>1184.0595599999999</v>
      </c>
      <c r="O232">
        <f t="shared" si="62"/>
        <v>79793.390499999965</v>
      </c>
      <c r="P232">
        <f t="shared" si="71"/>
        <v>1061761.4868000008</v>
      </c>
      <c r="Q232">
        <f t="shared" si="72"/>
        <v>918390.48680000019</v>
      </c>
      <c r="R232">
        <f t="shared" si="73"/>
        <v>143371</v>
      </c>
      <c r="S232">
        <f t="shared" si="74"/>
        <v>960787.64667600067</v>
      </c>
      <c r="T232">
        <f t="shared" si="75"/>
        <v>324722.05471299996</v>
      </c>
      <c r="U232">
        <f t="shared" si="76"/>
        <v>737039.43208700046</v>
      </c>
      <c r="V232">
        <f t="shared" si="77"/>
        <v>100973.84012399991</v>
      </c>
    </row>
    <row r="233" spans="2:22">
      <c r="B233" s="4">
        <v>43678</v>
      </c>
      <c r="C233">
        <f t="shared" si="70"/>
        <v>86900</v>
      </c>
      <c r="D233">
        <f>(ROUNDUP(((D$201+F$201)*((100+D$2)/100)*D173/D$141)/100,1)*100)</f>
        <v>86900</v>
      </c>
      <c r="E233" s="5">
        <f t="shared" si="79"/>
        <v>18.899999999999999</v>
      </c>
      <c r="F233">
        <f t="shared" si="67"/>
        <v>16424.099999999999</v>
      </c>
      <c r="G233">
        <f t="shared" si="78"/>
        <v>103324.1</v>
      </c>
      <c r="H233">
        <f t="shared" si="68"/>
        <v>12398.892</v>
      </c>
      <c r="I233">
        <f t="shared" si="69"/>
        <v>11148.892</v>
      </c>
      <c r="J233">
        <f t="shared" si="61"/>
        <v>1250</v>
      </c>
      <c r="K233">
        <f t="shared" si="63"/>
        <v>11214.83244</v>
      </c>
      <c r="L233">
        <f t="shared" si="64"/>
        <v>3791.9944700000005</v>
      </c>
      <c r="M233">
        <f t="shared" si="65"/>
        <v>8606.8975300000002</v>
      </c>
      <c r="N233">
        <f t="shared" si="66"/>
        <v>1184.0595599999999</v>
      </c>
      <c r="O233">
        <f t="shared" si="62"/>
        <v>80462.352333333285</v>
      </c>
      <c r="P233">
        <f t="shared" si="71"/>
        <v>1074160.3788000008</v>
      </c>
      <c r="Q233">
        <f t="shared" si="72"/>
        <v>929539.37880000018</v>
      </c>
      <c r="R233">
        <f t="shared" si="73"/>
        <v>144621</v>
      </c>
      <c r="S233">
        <f t="shared" si="74"/>
        <v>972002.4791160007</v>
      </c>
      <c r="T233">
        <f t="shared" si="75"/>
        <v>328514.04918299994</v>
      </c>
      <c r="U233">
        <f t="shared" si="76"/>
        <v>745646.32961700042</v>
      </c>
      <c r="V233">
        <f t="shared" si="77"/>
        <v>102157.8996839999</v>
      </c>
    </row>
    <row r="234" spans="2:22">
      <c r="B234" s="4">
        <v>43709</v>
      </c>
      <c r="C234">
        <f t="shared" si="70"/>
        <v>86900</v>
      </c>
      <c r="D234">
        <f>(ROUNDUP(((D$201+F$201)*((100+D$2)/100)*D174/D$141)/100,1)*100)</f>
        <v>86900</v>
      </c>
      <c r="E234" s="5">
        <f t="shared" si="79"/>
        <v>18.899999999999999</v>
      </c>
      <c r="F234">
        <f t="shared" si="67"/>
        <v>16424.099999999999</v>
      </c>
      <c r="G234">
        <f t="shared" si="78"/>
        <v>103324.1</v>
      </c>
      <c r="H234">
        <f t="shared" si="68"/>
        <v>12398.892</v>
      </c>
      <c r="I234">
        <f t="shared" si="69"/>
        <v>11148.892</v>
      </c>
      <c r="J234">
        <f t="shared" si="61"/>
        <v>1250</v>
      </c>
      <c r="K234">
        <f t="shared" si="63"/>
        <v>11214.83244</v>
      </c>
      <c r="L234">
        <f t="shared" si="64"/>
        <v>3791.9944700000005</v>
      </c>
      <c r="M234">
        <f t="shared" si="65"/>
        <v>8606.8975300000002</v>
      </c>
      <c r="N234">
        <f t="shared" si="66"/>
        <v>1184.0595599999999</v>
      </c>
      <c r="O234">
        <f t="shared" si="62"/>
        <v>81131.31416666662</v>
      </c>
      <c r="P234">
        <f t="shared" si="71"/>
        <v>1086559.2708000008</v>
      </c>
      <c r="Q234">
        <f t="shared" si="72"/>
        <v>940688.27080000017</v>
      </c>
      <c r="R234">
        <f t="shared" si="73"/>
        <v>145871</v>
      </c>
      <c r="S234">
        <f t="shared" si="74"/>
        <v>983217.31155600073</v>
      </c>
      <c r="T234">
        <f t="shared" si="75"/>
        <v>332306.04365299991</v>
      </c>
      <c r="U234">
        <f t="shared" si="76"/>
        <v>754253.22714700038</v>
      </c>
      <c r="V234">
        <f t="shared" si="77"/>
        <v>103341.9592439999</v>
      </c>
    </row>
    <row r="235" spans="2:22">
      <c r="B235" s="4">
        <v>43739</v>
      </c>
      <c r="C235">
        <f t="shared" si="70"/>
        <v>86900</v>
      </c>
      <c r="D235">
        <f>(ROUNDUP(((D$201+F$201)*((100+D$2)/100)*D175/D$141)/100,1)*100)</f>
        <v>86900</v>
      </c>
      <c r="E235" s="5">
        <f t="shared" si="79"/>
        <v>20.9</v>
      </c>
      <c r="F235">
        <f t="shared" si="67"/>
        <v>18162.099999999999</v>
      </c>
      <c r="G235">
        <f t="shared" si="78"/>
        <v>105062.1</v>
      </c>
      <c r="H235">
        <f t="shared" si="68"/>
        <v>12607.452000000001</v>
      </c>
      <c r="I235">
        <f t="shared" si="69"/>
        <v>11357.452000000001</v>
      </c>
      <c r="J235">
        <f t="shared" si="61"/>
        <v>1250</v>
      </c>
      <c r="K235">
        <f t="shared" si="63"/>
        <v>11403.231640000002</v>
      </c>
      <c r="L235">
        <f t="shared" si="64"/>
        <v>3855.7790700000005</v>
      </c>
      <c r="M235">
        <f t="shared" si="65"/>
        <v>8751.6729300000006</v>
      </c>
      <c r="N235">
        <f t="shared" si="66"/>
        <v>1204.22036</v>
      </c>
      <c r="O235">
        <f t="shared" si="62"/>
        <v>81791.808666666606</v>
      </c>
      <c r="P235">
        <f t="shared" si="71"/>
        <v>1098958.1628000007</v>
      </c>
      <c r="Q235">
        <f t="shared" si="72"/>
        <v>951837.16280000017</v>
      </c>
      <c r="R235">
        <f t="shared" si="73"/>
        <v>147121</v>
      </c>
      <c r="S235">
        <f t="shared" si="74"/>
        <v>994432.14399600076</v>
      </c>
      <c r="T235">
        <f t="shared" si="75"/>
        <v>336098.03812299989</v>
      </c>
      <c r="U235">
        <f t="shared" si="76"/>
        <v>762860.12467700033</v>
      </c>
      <c r="V235">
        <f t="shared" si="77"/>
        <v>104526.01880399989</v>
      </c>
    </row>
    <row r="236" spans="2:22">
      <c r="B236" s="4">
        <v>43770</v>
      </c>
      <c r="C236">
        <f t="shared" si="70"/>
        <v>86900</v>
      </c>
      <c r="D236">
        <f>(ROUNDUP(((D$201+F$201)*((100+D$2)/100)*D176/D$141)/100,1)*100)</f>
        <v>86900</v>
      </c>
      <c r="E236" s="5">
        <f t="shared" si="79"/>
        <v>20.9</v>
      </c>
      <c r="F236">
        <f t="shared" si="67"/>
        <v>18162.099999999999</v>
      </c>
      <c r="G236">
        <f t="shared" si="78"/>
        <v>105062.1</v>
      </c>
      <c r="H236">
        <f t="shared" si="68"/>
        <v>12607.452000000001</v>
      </c>
      <c r="I236">
        <f t="shared" si="69"/>
        <v>11357.452000000001</v>
      </c>
      <c r="J236">
        <f t="shared" si="61"/>
        <v>1250</v>
      </c>
      <c r="K236">
        <f t="shared" si="63"/>
        <v>11403.231640000002</v>
      </c>
      <c r="L236">
        <f t="shared" si="64"/>
        <v>3855.7790700000005</v>
      </c>
      <c r="M236">
        <f t="shared" si="65"/>
        <v>8751.6729300000006</v>
      </c>
      <c r="N236">
        <f t="shared" si="66"/>
        <v>1204.22036</v>
      </c>
      <c r="O236">
        <f t="shared" si="62"/>
        <v>82452.303166666607</v>
      </c>
      <c r="P236">
        <f t="shared" si="71"/>
        <v>1111565.6148000008</v>
      </c>
      <c r="Q236">
        <f t="shared" si="72"/>
        <v>963194.61480000021</v>
      </c>
      <c r="R236">
        <f t="shared" si="73"/>
        <v>148371</v>
      </c>
      <c r="S236">
        <f t="shared" si="74"/>
        <v>1005835.3756360008</v>
      </c>
      <c r="T236">
        <f t="shared" si="75"/>
        <v>339953.81719299988</v>
      </c>
      <c r="U236">
        <f t="shared" si="76"/>
        <v>771611.79760700034</v>
      </c>
      <c r="V236">
        <f t="shared" si="77"/>
        <v>105730.2391639999</v>
      </c>
    </row>
    <row r="237" spans="2:22">
      <c r="B237" s="4">
        <v>43800</v>
      </c>
      <c r="C237">
        <f t="shared" si="70"/>
        <v>86900</v>
      </c>
      <c r="D237">
        <f>(ROUNDUP(((D$201+F$201)*((100+D$2)/100)*D177/D$141)/100,1)*100)</f>
        <v>86900</v>
      </c>
      <c r="E237" s="5">
        <f t="shared" si="79"/>
        <v>20.9</v>
      </c>
      <c r="F237">
        <f t="shared" si="67"/>
        <v>18162.099999999999</v>
      </c>
      <c r="G237">
        <f t="shared" si="78"/>
        <v>105062.1</v>
      </c>
      <c r="H237">
        <f t="shared" si="68"/>
        <v>12607.452000000001</v>
      </c>
      <c r="I237">
        <f t="shared" si="69"/>
        <v>11357.452000000001</v>
      </c>
      <c r="J237">
        <f t="shared" si="61"/>
        <v>1250</v>
      </c>
      <c r="K237">
        <f t="shared" si="63"/>
        <v>11403.231640000002</v>
      </c>
      <c r="L237">
        <f t="shared" si="64"/>
        <v>3855.7790700000005</v>
      </c>
      <c r="M237">
        <f t="shared" si="65"/>
        <v>8751.6729300000006</v>
      </c>
      <c r="N237">
        <f t="shared" si="66"/>
        <v>1204.22036</v>
      </c>
      <c r="O237">
        <f t="shared" si="62"/>
        <v>83112.797666666607</v>
      </c>
      <c r="P237">
        <f t="shared" si="71"/>
        <v>1124173.0668000008</v>
      </c>
      <c r="Q237">
        <f t="shared" si="72"/>
        <v>974552.06680000026</v>
      </c>
      <c r="R237">
        <f t="shared" si="73"/>
        <v>149621</v>
      </c>
      <c r="S237">
        <f t="shared" si="74"/>
        <v>1017238.6072760008</v>
      </c>
      <c r="T237">
        <f t="shared" si="75"/>
        <v>343809.59626299987</v>
      </c>
      <c r="U237">
        <f t="shared" si="76"/>
        <v>780363.47053700034</v>
      </c>
      <c r="V237">
        <f t="shared" si="77"/>
        <v>106934.4595239999</v>
      </c>
    </row>
    <row r="238" spans="2:22">
      <c r="B238" s="4">
        <v>43831</v>
      </c>
      <c r="C238">
        <f t="shared" si="70"/>
        <v>86900</v>
      </c>
      <c r="D238">
        <f>(ROUNDUP(((D$201+F$201)*((100+D$2)/100)*D178/D$141)/100,1)*100)</f>
        <v>86900</v>
      </c>
      <c r="E238" s="5">
        <f t="shared" si="79"/>
        <v>22.9</v>
      </c>
      <c r="F238">
        <f t="shared" si="67"/>
        <v>19900.099999999999</v>
      </c>
      <c r="G238">
        <f t="shared" si="78"/>
        <v>106800.1</v>
      </c>
      <c r="H238">
        <f t="shared" si="68"/>
        <v>12816.012000000001</v>
      </c>
      <c r="I238">
        <f t="shared" si="69"/>
        <v>11566.012000000001</v>
      </c>
      <c r="J238">
        <f t="shared" si="61"/>
        <v>1250</v>
      </c>
      <c r="K238">
        <f t="shared" si="63"/>
        <v>11591.630840000002</v>
      </c>
      <c r="L238">
        <f t="shared" si="64"/>
        <v>3919.5636700000005</v>
      </c>
      <c r="M238">
        <f t="shared" si="65"/>
        <v>8896.4483300000011</v>
      </c>
      <c r="N238">
        <f t="shared" si="66"/>
        <v>1224.3811599999999</v>
      </c>
      <c r="O238">
        <f t="shared" si="62"/>
        <v>83790.147833333293</v>
      </c>
      <c r="P238">
        <f t="shared" si="71"/>
        <v>1136780.5188000009</v>
      </c>
      <c r="Q238">
        <f t="shared" si="72"/>
        <v>985909.51880000031</v>
      </c>
      <c r="R238">
        <f t="shared" si="73"/>
        <v>150871</v>
      </c>
      <c r="S238">
        <f t="shared" si="74"/>
        <v>1028641.8389160008</v>
      </c>
      <c r="T238">
        <f t="shared" si="75"/>
        <v>347665.37533299986</v>
      </c>
      <c r="U238">
        <f t="shared" si="76"/>
        <v>789115.14346700034</v>
      </c>
      <c r="V238">
        <f t="shared" si="77"/>
        <v>108138.67988399991</v>
      </c>
    </row>
    <row r="239" spans="2:22">
      <c r="B239" s="4">
        <v>43862</v>
      </c>
      <c r="C239">
        <f t="shared" si="70"/>
        <v>86900</v>
      </c>
      <c r="D239">
        <f>(ROUNDUP(((D$201+F$201)*((100+D$2)/100)*D179/D$141)/100,1)*100)</f>
        <v>86900</v>
      </c>
      <c r="E239" s="5">
        <f t="shared" si="79"/>
        <v>22.9</v>
      </c>
      <c r="F239">
        <f t="shared" si="67"/>
        <v>19900.099999999999</v>
      </c>
      <c r="G239">
        <f t="shared" si="78"/>
        <v>106800.1</v>
      </c>
      <c r="H239">
        <f t="shared" si="68"/>
        <v>12816.012000000001</v>
      </c>
      <c r="I239">
        <f t="shared" si="69"/>
        <v>11566.012000000001</v>
      </c>
      <c r="J239">
        <f t="shared" ref="J239:J302" si="80">(IF(OR(B239&lt;G$2,B239&gt;(F$2-2*365)),0,1250))</f>
        <v>1250</v>
      </c>
      <c r="K239">
        <f t="shared" si="63"/>
        <v>11591.630840000002</v>
      </c>
      <c r="L239">
        <f t="shared" si="64"/>
        <v>3919.5636700000005</v>
      </c>
      <c r="M239">
        <f t="shared" si="65"/>
        <v>8896.4483300000011</v>
      </c>
      <c r="N239">
        <f t="shared" si="66"/>
        <v>1224.3811599999999</v>
      </c>
      <c r="O239">
        <f t="shared" si="62"/>
        <v>84467.497999999949</v>
      </c>
      <c r="P239">
        <f t="shared" si="71"/>
        <v>1149596.530800001</v>
      </c>
      <c r="Q239">
        <f t="shared" si="72"/>
        <v>997475.5308000003</v>
      </c>
      <c r="R239">
        <f t="shared" si="73"/>
        <v>152121</v>
      </c>
      <c r="S239">
        <f t="shared" si="74"/>
        <v>1040233.4697560008</v>
      </c>
      <c r="T239">
        <f t="shared" si="75"/>
        <v>351584.93900299986</v>
      </c>
      <c r="U239">
        <f t="shared" si="76"/>
        <v>798011.59179700038</v>
      </c>
      <c r="V239">
        <f t="shared" si="77"/>
        <v>109363.06104399991</v>
      </c>
    </row>
    <row r="240" spans="2:22">
      <c r="B240" s="4">
        <v>43891</v>
      </c>
      <c r="C240">
        <f t="shared" si="70"/>
        <v>86900</v>
      </c>
      <c r="D240">
        <f>(ROUNDUP(((D$201+F$201)*((100+D$2)/100)*D180/D$141)/100,1)*100)</f>
        <v>86900</v>
      </c>
      <c r="E240" s="5">
        <f t="shared" si="79"/>
        <v>22.9</v>
      </c>
      <c r="F240">
        <f t="shared" si="67"/>
        <v>19900.099999999999</v>
      </c>
      <c r="G240">
        <f t="shared" si="78"/>
        <v>106800.1</v>
      </c>
      <c r="H240">
        <f t="shared" si="68"/>
        <v>12816.012000000001</v>
      </c>
      <c r="I240">
        <f t="shared" si="69"/>
        <v>11566.012000000001</v>
      </c>
      <c r="J240">
        <f t="shared" si="80"/>
        <v>1250</v>
      </c>
      <c r="K240">
        <f t="shared" si="63"/>
        <v>11591.630840000002</v>
      </c>
      <c r="L240">
        <f t="shared" si="64"/>
        <v>3919.5636700000005</v>
      </c>
      <c r="M240">
        <f t="shared" si="65"/>
        <v>8896.4483300000011</v>
      </c>
      <c r="N240">
        <f t="shared" si="66"/>
        <v>1224.3811599999999</v>
      </c>
      <c r="O240">
        <f t="shared" si="62"/>
        <v>85144.848166666619</v>
      </c>
      <c r="P240">
        <f t="shared" si="71"/>
        <v>1162412.5428000011</v>
      </c>
      <c r="Q240">
        <f t="shared" si="72"/>
        <v>1009041.5428000003</v>
      </c>
      <c r="R240">
        <f t="shared" si="73"/>
        <v>153371</v>
      </c>
      <c r="S240">
        <f t="shared" si="74"/>
        <v>1051825.1005960009</v>
      </c>
      <c r="T240">
        <f t="shared" si="75"/>
        <v>355504.50267299986</v>
      </c>
      <c r="U240">
        <f t="shared" si="76"/>
        <v>806908.04012700042</v>
      </c>
      <c r="V240">
        <f t="shared" si="77"/>
        <v>110587.44220399992</v>
      </c>
    </row>
    <row r="241" spans="2:22">
      <c r="B241" s="4">
        <v>43922</v>
      </c>
      <c r="C241">
        <f t="shared" si="70"/>
        <v>86900</v>
      </c>
      <c r="D241">
        <f>(ROUNDUP(((D$201+F$201)*((100+D$2)/100)*D181/D$141)/100,1)*100)</f>
        <v>86900</v>
      </c>
      <c r="E241" s="5">
        <f t="shared" si="79"/>
        <v>24.9</v>
      </c>
      <c r="F241">
        <f t="shared" si="67"/>
        <v>21638.1</v>
      </c>
      <c r="G241">
        <f t="shared" si="78"/>
        <v>108538.1</v>
      </c>
      <c r="H241">
        <f t="shared" si="68"/>
        <v>13024.572</v>
      </c>
      <c r="I241">
        <f t="shared" si="69"/>
        <v>11774.572</v>
      </c>
      <c r="J241">
        <f t="shared" si="80"/>
        <v>1250</v>
      </c>
      <c r="K241">
        <f t="shared" si="63"/>
        <v>11780.03004</v>
      </c>
      <c r="L241">
        <f t="shared" si="64"/>
        <v>3983.3482700000004</v>
      </c>
      <c r="M241">
        <f t="shared" si="65"/>
        <v>9041.2237299999997</v>
      </c>
      <c r="N241">
        <f t="shared" si="66"/>
        <v>1244.54196</v>
      </c>
      <c r="O241">
        <f t="shared" si="62"/>
        <v>85850.06399999994</v>
      </c>
      <c r="P241">
        <f t="shared" si="71"/>
        <v>1175228.5548000012</v>
      </c>
      <c r="Q241">
        <f t="shared" si="72"/>
        <v>1020607.5548000003</v>
      </c>
      <c r="R241">
        <f t="shared" si="73"/>
        <v>154621</v>
      </c>
      <c r="S241">
        <f t="shared" si="74"/>
        <v>1063416.7314360009</v>
      </c>
      <c r="T241">
        <f t="shared" si="75"/>
        <v>359424.06634299987</v>
      </c>
      <c r="U241">
        <f t="shared" si="76"/>
        <v>815804.48845700047</v>
      </c>
      <c r="V241">
        <f t="shared" si="77"/>
        <v>111811.82336399992</v>
      </c>
    </row>
    <row r="242" spans="2:22">
      <c r="B242" s="4">
        <v>43952</v>
      </c>
      <c r="C242">
        <f t="shared" si="70"/>
        <v>86900</v>
      </c>
      <c r="D242">
        <f>(ROUNDUP(((D$201+F$201)*((100+D$2)/100)*D182/D$141)/100,1)*100)</f>
        <v>86900</v>
      </c>
      <c r="E242" s="5">
        <f t="shared" si="79"/>
        <v>24.9</v>
      </c>
      <c r="F242">
        <f t="shared" si="67"/>
        <v>21638.1</v>
      </c>
      <c r="G242">
        <f t="shared" si="78"/>
        <v>108538.1</v>
      </c>
      <c r="H242">
        <f t="shared" si="68"/>
        <v>13024.572</v>
      </c>
      <c r="I242">
        <f t="shared" si="69"/>
        <v>11774.572</v>
      </c>
      <c r="J242">
        <f t="shared" si="80"/>
        <v>1250</v>
      </c>
      <c r="K242">
        <f t="shared" si="63"/>
        <v>11780.03004</v>
      </c>
      <c r="L242">
        <f t="shared" si="64"/>
        <v>3983.3482700000004</v>
      </c>
      <c r="M242">
        <f t="shared" si="65"/>
        <v>9041.2237299999997</v>
      </c>
      <c r="N242">
        <f t="shared" si="66"/>
        <v>1244.54196</v>
      </c>
      <c r="O242">
        <f t="shared" si="62"/>
        <v>86555.27983333329</v>
      </c>
      <c r="P242">
        <f t="shared" si="71"/>
        <v>1188253.1268000011</v>
      </c>
      <c r="Q242">
        <f t="shared" si="72"/>
        <v>1032382.1268000003</v>
      </c>
      <c r="R242">
        <f t="shared" si="73"/>
        <v>155871</v>
      </c>
      <c r="S242">
        <f t="shared" si="74"/>
        <v>1075196.761476001</v>
      </c>
      <c r="T242">
        <f t="shared" si="75"/>
        <v>363407.41461299988</v>
      </c>
      <c r="U242">
        <f t="shared" si="76"/>
        <v>824845.71218700043</v>
      </c>
      <c r="V242">
        <f t="shared" si="77"/>
        <v>113056.36532399993</v>
      </c>
    </row>
    <row r="243" spans="2:22">
      <c r="B243" s="4">
        <v>43983</v>
      </c>
      <c r="C243">
        <f t="shared" si="70"/>
        <v>89510</v>
      </c>
      <c r="D243">
        <f>(ROUNDUP(((D$201+F$201)*((100+D$2)/100)*D183/D$141)/100,1)*100)</f>
        <v>89510</v>
      </c>
      <c r="E243" s="5">
        <f t="shared" si="79"/>
        <v>24.9</v>
      </c>
      <c r="F243">
        <f t="shared" si="67"/>
        <v>22287.99</v>
      </c>
      <c r="G243">
        <f t="shared" si="78"/>
        <v>111797.99</v>
      </c>
      <c r="H243">
        <f t="shared" si="68"/>
        <v>13415.7588</v>
      </c>
      <c r="I243">
        <f t="shared" si="69"/>
        <v>12165.7588</v>
      </c>
      <c r="J243">
        <f t="shared" si="80"/>
        <v>1250</v>
      </c>
      <c r="K243">
        <f t="shared" si="63"/>
        <v>12133.402115999999</v>
      </c>
      <c r="L243">
        <f t="shared" si="64"/>
        <v>4102.9862330000005</v>
      </c>
      <c r="M243">
        <f t="shared" si="65"/>
        <v>9312.772567</v>
      </c>
      <c r="N243">
        <f t="shared" si="66"/>
        <v>1282.3566839999999</v>
      </c>
      <c r="O243">
        <f t="shared" si="62"/>
        <v>87281.744666666636</v>
      </c>
      <c r="P243">
        <f t="shared" si="71"/>
        <v>1201277.6988000011</v>
      </c>
      <c r="Q243">
        <f t="shared" si="72"/>
        <v>1044156.6988000004</v>
      </c>
      <c r="R243">
        <f t="shared" si="73"/>
        <v>157121</v>
      </c>
      <c r="S243">
        <f t="shared" si="74"/>
        <v>1086976.7915160011</v>
      </c>
      <c r="T243">
        <f t="shared" si="75"/>
        <v>367390.7628829999</v>
      </c>
      <c r="U243">
        <f t="shared" si="76"/>
        <v>833886.9359170004</v>
      </c>
      <c r="V243">
        <f t="shared" si="77"/>
        <v>114300.90728399993</v>
      </c>
    </row>
    <row r="244" spans="2:22">
      <c r="B244" s="4">
        <v>44013</v>
      </c>
      <c r="C244">
        <f t="shared" si="70"/>
        <v>89510</v>
      </c>
      <c r="D244">
        <f>(ROUNDUP(((D$201+F$201)*((100+D$2)/100)*D184/D$141)/100,1)*100)</f>
        <v>89510</v>
      </c>
      <c r="E244" s="5">
        <f t="shared" si="79"/>
        <v>26.9</v>
      </c>
      <c r="F244">
        <f t="shared" si="67"/>
        <v>24078.19</v>
      </c>
      <c r="G244">
        <f t="shared" si="78"/>
        <v>113588.19</v>
      </c>
      <c r="H244">
        <f t="shared" si="68"/>
        <v>13630.5828</v>
      </c>
      <c r="I244">
        <f t="shared" si="69"/>
        <v>12380.5828</v>
      </c>
      <c r="J244">
        <f t="shared" si="80"/>
        <v>1250</v>
      </c>
      <c r="K244">
        <f t="shared" si="63"/>
        <v>12327.459795999999</v>
      </c>
      <c r="L244">
        <f t="shared" si="64"/>
        <v>4168.6865730000009</v>
      </c>
      <c r="M244">
        <f t="shared" si="65"/>
        <v>9461.8962269999993</v>
      </c>
      <c r="N244">
        <f t="shared" si="66"/>
        <v>1303.123004</v>
      </c>
      <c r="O244">
        <f t="shared" si="62"/>
        <v>88026.139166666631</v>
      </c>
      <c r="P244">
        <f t="shared" si="71"/>
        <v>1214693.457600001</v>
      </c>
      <c r="Q244">
        <f t="shared" si="72"/>
        <v>1056322.4576000003</v>
      </c>
      <c r="R244">
        <f t="shared" si="73"/>
        <v>158371</v>
      </c>
      <c r="S244">
        <f t="shared" si="74"/>
        <v>1099110.1936320011</v>
      </c>
      <c r="T244">
        <f t="shared" si="75"/>
        <v>371493.7491159999</v>
      </c>
      <c r="U244">
        <f t="shared" si="76"/>
        <v>843199.70848400041</v>
      </c>
      <c r="V244">
        <f t="shared" si="77"/>
        <v>115583.26396799993</v>
      </c>
    </row>
    <row r="245" spans="2:22">
      <c r="B245" s="4">
        <v>44044</v>
      </c>
      <c r="C245">
        <f t="shared" si="70"/>
        <v>89510</v>
      </c>
      <c r="D245">
        <f>(ROUNDUP(((D$201+F$201)*((100+D$2)/100)*D185/D$141)/100,1)*100)</f>
        <v>89510</v>
      </c>
      <c r="E245" s="5">
        <f t="shared" si="79"/>
        <v>26.9</v>
      </c>
      <c r="F245">
        <f t="shared" si="67"/>
        <v>24078.19</v>
      </c>
      <c r="G245">
        <f t="shared" si="78"/>
        <v>113588.19</v>
      </c>
      <c r="H245">
        <f t="shared" si="68"/>
        <v>13630.5828</v>
      </c>
      <c r="I245">
        <f t="shared" si="69"/>
        <v>12380.5828</v>
      </c>
      <c r="J245">
        <f t="shared" si="80"/>
        <v>1250</v>
      </c>
      <c r="K245">
        <f t="shared" si="63"/>
        <v>12327.459795999999</v>
      </c>
      <c r="L245">
        <f t="shared" si="64"/>
        <v>4168.6865730000009</v>
      </c>
      <c r="M245">
        <f t="shared" si="65"/>
        <v>9461.8962269999993</v>
      </c>
      <c r="N245">
        <f t="shared" si="66"/>
        <v>1303.123004</v>
      </c>
      <c r="O245">
        <f t="shared" si="62"/>
        <v>88770.533666666655</v>
      </c>
      <c r="P245">
        <f t="shared" si="71"/>
        <v>1228324.040400001</v>
      </c>
      <c r="Q245">
        <f t="shared" si="72"/>
        <v>1068703.0404000003</v>
      </c>
      <c r="R245">
        <f t="shared" si="73"/>
        <v>159621</v>
      </c>
      <c r="S245">
        <f t="shared" si="74"/>
        <v>1111437.6534280011</v>
      </c>
      <c r="T245">
        <f t="shared" si="75"/>
        <v>375662.43568899989</v>
      </c>
      <c r="U245">
        <f t="shared" si="76"/>
        <v>852661.60471100046</v>
      </c>
      <c r="V245">
        <f t="shared" si="77"/>
        <v>116886.38697199992</v>
      </c>
    </row>
    <row r="246" spans="2:22">
      <c r="B246" s="4">
        <v>44075</v>
      </c>
      <c r="C246">
        <f t="shared" si="70"/>
        <v>89510</v>
      </c>
      <c r="D246">
        <f>(ROUNDUP(((D$201+F$201)*((100+D$2)/100)*D186/D$141)/100,1)*100)</f>
        <v>89510</v>
      </c>
      <c r="E246" s="5">
        <f t="shared" si="79"/>
        <v>26.9</v>
      </c>
      <c r="F246">
        <f t="shared" si="67"/>
        <v>24078.19</v>
      </c>
      <c r="G246">
        <f t="shared" si="78"/>
        <v>113588.19</v>
      </c>
      <c r="H246">
        <f t="shared" si="68"/>
        <v>13630.5828</v>
      </c>
      <c r="I246">
        <f t="shared" si="69"/>
        <v>12380.5828</v>
      </c>
      <c r="J246">
        <f t="shared" si="80"/>
        <v>1250</v>
      </c>
      <c r="K246">
        <f t="shared" si="63"/>
        <v>12327.459795999999</v>
      </c>
      <c r="L246">
        <f t="shared" si="64"/>
        <v>4168.6865730000009</v>
      </c>
      <c r="M246">
        <f t="shared" si="65"/>
        <v>9461.8962269999993</v>
      </c>
      <c r="N246">
        <f t="shared" si="66"/>
        <v>1303.123004</v>
      </c>
      <c r="O246">
        <f t="shared" si="62"/>
        <v>89514.928166666665</v>
      </c>
      <c r="P246">
        <f t="shared" si="71"/>
        <v>1241954.623200001</v>
      </c>
      <c r="Q246">
        <f t="shared" si="72"/>
        <v>1081083.6232000003</v>
      </c>
      <c r="R246">
        <f t="shared" si="73"/>
        <v>160871</v>
      </c>
      <c r="S246">
        <f t="shared" si="74"/>
        <v>1123765.1132240011</v>
      </c>
      <c r="T246">
        <f t="shared" si="75"/>
        <v>379831.12226199987</v>
      </c>
      <c r="U246">
        <f t="shared" si="76"/>
        <v>862123.50093800051</v>
      </c>
      <c r="V246">
        <f t="shared" si="77"/>
        <v>118189.50997599991</v>
      </c>
    </row>
    <row r="247" spans="2:22">
      <c r="B247" s="4">
        <v>44105</v>
      </c>
      <c r="C247">
        <f t="shared" si="70"/>
        <v>89510</v>
      </c>
      <c r="D247">
        <f>(ROUNDUP(((D$201+F$201)*((100+D$2)/100)*D187/D$141)/100,1)*100)</f>
        <v>89510</v>
      </c>
      <c r="E247" s="5">
        <f t="shared" si="79"/>
        <v>28.9</v>
      </c>
      <c r="F247">
        <f t="shared" si="67"/>
        <v>25868.39</v>
      </c>
      <c r="G247">
        <f t="shared" si="78"/>
        <v>115378.39</v>
      </c>
      <c r="H247">
        <f t="shared" si="68"/>
        <v>13845.406799999999</v>
      </c>
      <c r="I247">
        <f t="shared" si="69"/>
        <v>12595.406799999999</v>
      </c>
      <c r="J247">
        <f t="shared" si="80"/>
        <v>1250</v>
      </c>
      <c r="K247">
        <f t="shared" si="63"/>
        <v>12521.517475999999</v>
      </c>
      <c r="L247">
        <f t="shared" si="64"/>
        <v>4234.3869130000003</v>
      </c>
      <c r="M247">
        <f t="shared" si="65"/>
        <v>9611.0198870000004</v>
      </c>
      <c r="N247">
        <f t="shared" si="66"/>
        <v>1323.889324</v>
      </c>
      <c r="O247">
        <f t="shared" si="62"/>
        <v>90259.108333333337</v>
      </c>
      <c r="P247">
        <f t="shared" si="71"/>
        <v>1255585.2060000009</v>
      </c>
      <c r="Q247">
        <f t="shared" si="72"/>
        <v>1093464.2060000002</v>
      </c>
      <c r="R247">
        <f t="shared" si="73"/>
        <v>162121</v>
      </c>
      <c r="S247">
        <f t="shared" si="74"/>
        <v>1136092.5730200012</v>
      </c>
      <c r="T247">
        <f t="shared" si="75"/>
        <v>383999.80883499986</v>
      </c>
      <c r="U247">
        <f t="shared" si="76"/>
        <v>871585.39716500056</v>
      </c>
      <c r="V247">
        <f t="shared" si="77"/>
        <v>119492.63297999991</v>
      </c>
    </row>
    <row r="248" spans="2:22">
      <c r="B248" s="4">
        <v>44136</v>
      </c>
      <c r="C248">
        <f t="shared" si="70"/>
        <v>89510</v>
      </c>
      <c r="D248">
        <f>(ROUNDUP(((D$201+F$201)*((100+D$2)/100)*D188/D$141)/100,1)*100)</f>
        <v>89510</v>
      </c>
      <c r="E248" s="5">
        <f t="shared" si="79"/>
        <v>28.9</v>
      </c>
      <c r="F248">
        <f t="shared" si="67"/>
        <v>25868.39</v>
      </c>
      <c r="G248">
        <f t="shared" si="78"/>
        <v>115378.39</v>
      </c>
      <c r="H248">
        <f t="shared" si="68"/>
        <v>13845.406799999999</v>
      </c>
      <c r="I248">
        <f t="shared" si="69"/>
        <v>12595.406799999999</v>
      </c>
      <c r="J248">
        <f t="shared" si="80"/>
        <v>1250</v>
      </c>
      <c r="K248">
        <f t="shared" si="63"/>
        <v>12521.517475999999</v>
      </c>
      <c r="L248">
        <f t="shared" si="64"/>
        <v>4234.3869130000003</v>
      </c>
      <c r="M248">
        <f t="shared" si="65"/>
        <v>9611.0198870000004</v>
      </c>
      <c r="N248">
        <f t="shared" si="66"/>
        <v>1323.889324</v>
      </c>
      <c r="O248">
        <f t="shared" si="62"/>
        <v>91003.288499999995</v>
      </c>
      <c r="P248">
        <f t="shared" si="71"/>
        <v>1269430.6128000009</v>
      </c>
      <c r="Q248">
        <f t="shared" si="72"/>
        <v>1106059.6128000002</v>
      </c>
      <c r="R248">
        <f t="shared" si="73"/>
        <v>163371</v>
      </c>
      <c r="S248">
        <f t="shared" si="74"/>
        <v>1148614.0904960011</v>
      </c>
      <c r="T248">
        <f t="shared" si="75"/>
        <v>388234.19574799988</v>
      </c>
      <c r="U248">
        <f t="shared" si="76"/>
        <v>881196.41705200053</v>
      </c>
      <c r="V248">
        <f t="shared" si="77"/>
        <v>120816.52230399991</v>
      </c>
    </row>
    <row r="249" spans="2:22">
      <c r="B249" s="4">
        <v>44166</v>
      </c>
      <c r="C249">
        <f t="shared" si="70"/>
        <v>89510</v>
      </c>
      <c r="D249">
        <f>(ROUNDUP(((D$201+F$201)*((100+D$2)/100)*D189/D$141)/100,1)*100)</f>
        <v>89510</v>
      </c>
      <c r="E249" s="5">
        <f t="shared" si="79"/>
        <v>28.9</v>
      </c>
      <c r="F249">
        <f t="shared" si="67"/>
        <v>25868.39</v>
      </c>
      <c r="G249">
        <f t="shared" si="78"/>
        <v>115378.39</v>
      </c>
      <c r="H249">
        <f t="shared" si="68"/>
        <v>13845.406799999999</v>
      </c>
      <c r="I249">
        <f t="shared" si="69"/>
        <v>12595.406799999999</v>
      </c>
      <c r="J249">
        <f t="shared" si="80"/>
        <v>1250</v>
      </c>
      <c r="K249">
        <f t="shared" si="63"/>
        <v>12521.517475999999</v>
      </c>
      <c r="L249">
        <f t="shared" si="64"/>
        <v>4234.3869130000003</v>
      </c>
      <c r="M249">
        <f t="shared" si="65"/>
        <v>9611.0198870000004</v>
      </c>
      <c r="N249">
        <f t="shared" si="66"/>
        <v>1323.889324</v>
      </c>
      <c r="O249">
        <f t="shared" si="62"/>
        <v>91747.468666666668</v>
      </c>
      <c r="P249">
        <f t="shared" si="71"/>
        <v>1283276.0196000009</v>
      </c>
      <c r="Q249">
        <f t="shared" si="72"/>
        <v>1118655.0196000002</v>
      </c>
      <c r="R249">
        <f t="shared" si="73"/>
        <v>164621</v>
      </c>
      <c r="S249">
        <f t="shared" si="74"/>
        <v>1161135.607972001</v>
      </c>
      <c r="T249">
        <f t="shared" si="75"/>
        <v>392468.58266099991</v>
      </c>
      <c r="U249">
        <f t="shared" si="76"/>
        <v>890807.4369390005</v>
      </c>
      <c r="V249">
        <f t="shared" si="77"/>
        <v>122140.41162799991</v>
      </c>
    </row>
    <row r="250" spans="2:22">
      <c r="B250" s="4">
        <v>44197</v>
      </c>
      <c r="C250">
        <f t="shared" si="70"/>
        <v>89510</v>
      </c>
      <c r="D250">
        <f>(ROUNDUP(((D$201+F$201)*((100+D$2)/100)*D190/D$141)/100,1)*100)</f>
        <v>89510</v>
      </c>
      <c r="E250" s="5">
        <f t="shared" si="79"/>
        <v>30.9</v>
      </c>
      <c r="F250">
        <f t="shared" si="67"/>
        <v>27658.59</v>
      </c>
      <c r="G250">
        <f t="shared" si="78"/>
        <v>117168.59</v>
      </c>
      <c r="H250">
        <f t="shared" si="68"/>
        <v>14060.230799999999</v>
      </c>
      <c r="I250">
        <f t="shared" si="69"/>
        <v>12810.230799999999</v>
      </c>
      <c r="J250">
        <f t="shared" si="80"/>
        <v>1250</v>
      </c>
      <c r="K250">
        <f t="shared" si="63"/>
        <v>12715.575155999999</v>
      </c>
      <c r="L250">
        <f t="shared" si="64"/>
        <v>4300.0872530000006</v>
      </c>
      <c r="M250">
        <f t="shared" si="65"/>
        <v>9760.1435469999997</v>
      </c>
      <c r="N250">
        <f t="shared" si="66"/>
        <v>1344.6556439999999</v>
      </c>
      <c r="O250">
        <f t="shared" si="62"/>
        <v>92495.970499999996</v>
      </c>
      <c r="P250">
        <f t="shared" si="71"/>
        <v>1297121.4264000009</v>
      </c>
      <c r="Q250">
        <f t="shared" si="72"/>
        <v>1131250.4264000002</v>
      </c>
      <c r="R250">
        <f t="shared" si="73"/>
        <v>165871</v>
      </c>
      <c r="S250">
        <f t="shared" si="74"/>
        <v>1173657.1254480009</v>
      </c>
      <c r="T250">
        <f t="shared" si="75"/>
        <v>396702.96957399993</v>
      </c>
      <c r="U250">
        <f t="shared" si="76"/>
        <v>900418.45682600047</v>
      </c>
      <c r="V250">
        <f t="shared" si="77"/>
        <v>123464.30095199992</v>
      </c>
    </row>
    <row r="251" spans="2:22">
      <c r="B251" s="4">
        <v>44228</v>
      </c>
      <c r="C251">
        <f t="shared" si="70"/>
        <v>89510</v>
      </c>
      <c r="D251">
        <f>(ROUNDUP(((D$201+F$201)*((100+D$2)/100)*D191/D$141)/100,1)*100)</f>
        <v>89510</v>
      </c>
      <c r="E251" s="5">
        <f t="shared" si="79"/>
        <v>30.9</v>
      </c>
      <c r="F251">
        <f t="shared" si="67"/>
        <v>27658.59</v>
      </c>
      <c r="G251">
        <f t="shared" si="78"/>
        <v>117168.59</v>
      </c>
      <c r="H251">
        <f t="shared" si="68"/>
        <v>14060.230799999999</v>
      </c>
      <c r="I251">
        <f t="shared" si="69"/>
        <v>12810.230799999999</v>
      </c>
      <c r="J251">
        <f t="shared" si="80"/>
        <v>1250</v>
      </c>
      <c r="K251">
        <f t="shared" si="63"/>
        <v>12715.575155999999</v>
      </c>
      <c r="L251">
        <f t="shared" si="64"/>
        <v>4300.0872530000006</v>
      </c>
      <c r="M251">
        <f t="shared" si="65"/>
        <v>9760.1435469999997</v>
      </c>
      <c r="N251">
        <f t="shared" si="66"/>
        <v>1344.6556439999999</v>
      </c>
      <c r="O251">
        <f t="shared" si="62"/>
        <v>93244.472333333324</v>
      </c>
      <c r="P251">
        <f t="shared" si="71"/>
        <v>1311181.6572000009</v>
      </c>
      <c r="Q251">
        <f t="shared" si="72"/>
        <v>1144060.6572000002</v>
      </c>
      <c r="R251">
        <f t="shared" si="73"/>
        <v>167121</v>
      </c>
      <c r="S251">
        <f t="shared" si="74"/>
        <v>1186372.7006040008</v>
      </c>
      <c r="T251">
        <f t="shared" si="75"/>
        <v>401003.05682699993</v>
      </c>
      <c r="U251">
        <f t="shared" si="76"/>
        <v>910178.60037300049</v>
      </c>
      <c r="V251">
        <f t="shared" si="77"/>
        <v>124808.95659599992</v>
      </c>
    </row>
    <row r="252" spans="2:22">
      <c r="B252" s="4">
        <v>44256</v>
      </c>
      <c r="C252">
        <f t="shared" si="70"/>
        <v>89510</v>
      </c>
      <c r="D252">
        <f>(ROUNDUP(((D$201+F$201)*((100+D$2)/100)*D192/D$141)/100,1)*100)</f>
        <v>89510</v>
      </c>
      <c r="E252" s="5">
        <f t="shared" si="79"/>
        <v>30.9</v>
      </c>
      <c r="F252">
        <f t="shared" si="67"/>
        <v>27658.59</v>
      </c>
      <c r="G252">
        <f t="shared" si="78"/>
        <v>117168.59</v>
      </c>
      <c r="H252">
        <f t="shared" si="68"/>
        <v>14060.230799999999</v>
      </c>
      <c r="I252">
        <f t="shared" si="69"/>
        <v>12810.230799999999</v>
      </c>
      <c r="J252">
        <f t="shared" si="80"/>
        <v>1250</v>
      </c>
      <c r="K252">
        <f t="shared" si="63"/>
        <v>12715.575155999999</v>
      </c>
      <c r="L252">
        <f t="shared" si="64"/>
        <v>4300.0872530000006</v>
      </c>
      <c r="M252">
        <f t="shared" si="65"/>
        <v>9760.1435469999997</v>
      </c>
      <c r="N252">
        <f t="shared" si="66"/>
        <v>1344.6556439999999</v>
      </c>
      <c r="O252">
        <f t="shared" si="62"/>
        <v>93992.974166666667</v>
      </c>
      <c r="P252">
        <f t="shared" si="71"/>
        <v>1325241.888000001</v>
      </c>
      <c r="Q252">
        <f t="shared" si="72"/>
        <v>1156870.8880000003</v>
      </c>
      <c r="R252">
        <f t="shared" si="73"/>
        <v>168371</v>
      </c>
      <c r="S252">
        <f t="shared" si="74"/>
        <v>1199088.2757600008</v>
      </c>
      <c r="T252">
        <f t="shared" si="75"/>
        <v>405303.14407999994</v>
      </c>
      <c r="U252">
        <f t="shared" si="76"/>
        <v>919938.7439200005</v>
      </c>
      <c r="V252">
        <f t="shared" si="77"/>
        <v>126153.61223999991</v>
      </c>
    </row>
    <row r="253" spans="2:22">
      <c r="B253" s="4">
        <v>44287</v>
      </c>
      <c r="C253">
        <f t="shared" si="70"/>
        <v>89510</v>
      </c>
      <c r="D253">
        <f>(ROUNDUP(((D$201+F$201)*((100+D$2)/100)*D193/D$141)/100,1)*100)</f>
        <v>89510</v>
      </c>
      <c r="E253" s="5">
        <f t="shared" si="79"/>
        <v>32.9</v>
      </c>
      <c r="F253">
        <f t="shared" si="67"/>
        <v>29448.79</v>
      </c>
      <c r="G253">
        <f t="shared" si="78"/>
        <v>118958.79000000001</v>
      </c>
      <c r="H253">
        <f t="shared" si="68"/>
        <v>14275.0548</v>
      </c>
      <c r="I253">
        <f t="shared" si="69"/>
        <v>13025.0548</v>
      </c>
      <c r="J253">
        <f t="shared" si="80"/>
        <v>1250</v>
      </c>
      <c r="K253">
        <f t="shared" si="63"/>
        <v>12909.632836000001</v>
      </c>
      <c r="L253">
        <f t="shared" si="64"/>
        <v>4365.7875930000009</v>
      </c>
      <c r="M253">
        <f t="shared" si="65"/>
        <v>9909.2672070000008</v>
      </c>
      <c r="N253">
        <f t="shared" si="66"/>
        <v>1365.4219639999999</v>
      </c>
      <c r="O253">
        <f t="shared" si="62"/>
        <v>94771.312666666679</v>
      </c>
      <c r="P253">
        <f t="shared" si="71"/>
        <v>1339302.118800001</v>
      </c>
      <c r="Q253">
        <f t="shared" si="72"/>
        <v>1169681.1188000003</v>
      </c>
      <c r="R253">
        <f t="shared" si="73"/>
        <v>169621</v>
      </c>
      <c r="S253">
        <f t="shared" si="74"/>
        <v>1211803.8509160008</v>
      </c>
      <c r="T253">
        <f t="shared" si="75"/>
        <v>409603.23133299995</v>
      </c>
      <c r="U253">
        <f t="shared" si="76"/>
        <v>929698.88746700052</v>
      </c>
      <c r="V253">
        <f t="shared" si="77"/>
        <v>127498.26788399991</v>
      </c>
    </row>
    <row r="254" spans="2:22">
      <c r="B254" s="4">
        <v>44317</v>
      </c>
      <c r="C254">
        <f t="shared" si="70"/>
        <v>89510</v>
      </c>
      <c r="D254">
        <f>(ROUNDUP(((D$201+F$201)*((100+D$2)/100)*D194/D$141)/100,1)*100)</f>
        <v>89510</v>
      </c>
      <c r="E254" s="5">
        <f t="shared" si="79"/>
        <v>32.9</v>
      </c>
      <c r="F254">
        <f t="shared" si="67"/>
        <v>29448.79</v>
      </c>
      <c r="G254">
        <f t="shared" si="78"/>
        <v>118958.79000000001</v>
      </c>
      <c r="H254">
        <f t="shared" si="68"/>
        <v>14275.0548</v>
      </c>
      <c r="I254">
        <f t="shared" si="69"/>
        <v>13025.0548</v>
      </c>
      <c r="J254">
        <f t="shared" si="80"/>
        <v>1250</v>
      </c>
      <c r="K254">
        <f t="shared" si="63"/>
        <v>12909.632836000001</v>
      </c>
      <c r="L254">
        <f t="shared" si="64"/>
        <v>4365.7875930000009</v>
      </c>
      <c r="M254">
        <f t="shared" si="65"/>
        <v>9909.2672070000008</v>
      </c>
      <c r="N254">
        <f t="shared" si="66"/>
        <v>1365.4219639999999</v>
      </c>
      <c r="O254">
        <f t="shared" si="62"/>
        <v>95549.651166666692</v>
      </c>
      <c r="P254">
        <f t="shared" si="71"/>
        <v>1353577.173600001</v>
      </c>
      <c r="Q254">
        <f t="shared" si="72"/>
        <v>1182706.1736000003</v>
      </c>
      <c r="R254">
        <f t="shared" si="73"/>
        <v>170871</v>
      </c>
      <c r="S254">
        <f t="shared" si="74"/>
        <v>1224713.4837520008</v>
      </c>
      <c r="T254">
        <f t="shared" si="75"/>
        <v>413969.01892599993</v>
      </c>
      <c r="U254">
        <f t="shared" si="76"/>
        <v>939608.15467400057</v>
      </c>
      <c r="V254">
        <f t="shared" si="77"/>
        <v>128863.68984799991</v>
      </c>
    </row>
    <row r="255" spans="2:22">
      <c r="B255" s="4">
        <v>44348</v>
      </c>
      <c r="C255">
        <f t="shared" si="70"/>
        <v>92220</v>
      </c>
      <c r="D255">
        <f>(ROUNDUP(((D$201+F$201)*((100+D$2)/100)*D195/D$141)/100,1)*100)</f>
        <v>92220</v>
      </c>
      <c r="E255" s="5">
        <f t="shared" si="79"/>
        <v>32.9</v>
      </c>
      <c r="F255">
        <f t="shared" si="67"/>
        <v>30340.38</v>
      </c>
      <c r="G255">
        <f t="shared" si="78"/>
        <v>122560.38</v>
      </c>
      <c r="H255">
        <f t="shared" si="68"/>
        <v>14707.2456</v>
      </c>
      <c r="I255">
        <f t="shared" si="69"/>
        <v>13457.2456</v>
      </c>
      <c r="J255">
        <f t="shared" si="80"/>
        <v>1250</v>
      </c>
      <c r="K255">
        <f t="shared" si="63"/>
        <v>13300.045192</v>
      </c>
      <c r="L255">
        <f t="shared" si="64"/>
        <v>4497.9659460000003</v>
      </c>
      <c r="M255">
        <f t="shared" si="65"/>
        <v>10209.279654</v>
      </c>
      <c r="N255">
        <f t="shared" si="66"/>
        <v>1407.2004079999999</v>
      </c>
      <c r="O255">
        <f t="shared" si="62"/>
        <v>96351.554166666698</v>
      </c>
      <c r="P255">
        <f t="shared" si="71"/>
        <v>1367852.2284000011</v>
      </c>
      <c r="Q255">
        <f t="shared" si="72"/>
        <v>1195731.2284000004</v>
      </c>
      <c r="R255">
        <f t="shared" si="73"/>
        <v>172121</v>
      </c>
      <c r="S255">
        <f t="shared" si="74"/>
        <v>1237623.1165880009</v>
      </c>
      <c r="T255">
        <f t="shared" si="75"/>
        <v>418334.80651899992</v>
      </c>
      <c r="U255">
        <f t="shared" si="76"/>
        <v>949517.42188100063</v>
      </c>
      <c r="V255">
        <f t="shared" si="77"/>
        <v>130229.1118119999</v>
      </c>
    </row>
    <row r="256" spans="2:22">
      <c r="B256" s="4">
        <v>44378</v>
      </c>
      <c r="C256">
        <f t="shared" si="70"/>
        <v>92220</v>
      </c>
      <c r="D256">
        <f>(ROUNDUP(((D$201+F$201)*((100+D$2)/100)*D196/D$141)/100,1)*100)</f>
        <v>92220</v>
      </c>
      <c r="E256" s="5">
        <f t="shared" si="79"/>
        <v>34.9</v>
      </c>
      <c r="F256">
        <f t="shared" si="67"/>
        <v>32184.78</v>
      </c>
      <c r="G256">
        <f t="shared" si="78"/>
        <v>124404.78</v>
      </c>
      <c r="H256">
        <f t="shared" si="68"/>
        <v>14928.5736</v>
      </c>
      <c r="I256">
        <f t="shared" si="69"/>
        <v>13678.5736</v>
      </c>
      <c r="J256">
        <f t="shared" si="80"/>
        <v>1250</v>
      </c>
      <c r="K256">
        <f t="shared" si="63"/>
        <v>13499.978152</v>
      </c>
      <c r="L256">
        <f t="shared" si="64"/>
        <v>4565.6554260000003</v>
      </c>
      <c r="M256">
        <f t="shared" si="65"/>
        <v>10362.918174</v>
      </c>
      <c r="N256">
        <f t="shared" si="66"/>
        <v>1428.5954479999998</v>
      </c>
      <c r="O256">
        <f t="shared" si="62"/>
        <v>97170.17716666669</v>
      </c>
      <c r="P256">
        <f t="shared" si="71"/>
        <v>1382559.4740000011</v>
      </c>
      <c r="Q256">
        <f t="shared" si="72"/>
        <v>1209188.4740000004</v>
      </c>
      <c r="R256">
        <f t="shared" si="73"/>
        <v>173371</v>
      </c>
      <c r="S256">
        <f t="shared" si="74"/>
        <v>1250923.1617800009</v>
      </c>
      <c r="T256">
        <f t="shared" si="75"/>
        <v>422832.77246499993</v>
      </c>
      <c r="U256">
        <f t="shared" si="76"/>
        <v>959726.70153500058</v>
      </c>
      <c r="V256">
        <f t="shared" si="77"/>
        <v>131636.31221999991</v>
      </c>
    </row>
    <row r="257" spans="2:22">
      <c r="B257" s="4">
        <v>44409</v>
      </c>
      <c r="C257">
        <f t="shared" si="70"/>
        <v>92220</v>
      </c>
      <c r="D257">
        <f>(ROUNDUP(((D$201+F$201)*((100+D$2)/100)*D197/D$141)/100,1)*100)</f>
        <v>92220</v>
      </c>
      <c r="E257" s="5">
        <f t="shared" si="79"/>
        <v>34.9</v>
      </c>
      <c r="F257">
        <f t="shared" si="67"/>
        <v>32184.78</v>
      </c>
      <c r="G257">
        <f t="shared" si="78"/>
        <v>124404.78</v>
      </c>
      <c r="H257">
        <f t="shared" si="68"/>
        <v>14928.5736</v>
      </c>
      <c r="I257">
        <f t="shared" si="69"/>
        <v>13678.5736</v>
      </c>
      <c r="J257">
        <f t="shared" si="80"/>
        <v>1250</v>
      </c>
      <c r="K257">
        <f t="shared" si="63"/>
        <v>13499.978152</v>
      </c>
      <c r="L257">
        <f t="shared" si="64"/>
        <v>4565.6554260000003</v>
      </c>
      <c r="M257">
        <f t="shared" si="65"/>
        <v>10362.918174</v>
      </c>
      <c r="N257">
        <f t="shared" si="66"/>
        <v>1428.5954479999998</v>
      </c>
      <c r="O257">
        <f t="shared" si="62"/>
        <v>97988.800166666697</v>
      </c>
      <c r="P257">
        <f t="shared" si="71"/>
        <v>1397488.0476000011</v>
      </c>
      <c r="Q257">
        <f t="shared" si="72"/>
        <v>1222867.0476000004</v>
      </c>
      <c r="R257">
        <f t="shared" si="73"/>
        <v>174621</v>
      </c>
      <c r="S257">
        <f t="shared" si="74"/>
        <v>1264423.139932001</v>
      </c>
      <c r="T257">
        <f t="shared" si="75"/>
        <v>427398.42789099994</v>
      </c>
      <c r="U257">
        <f t="shared" si="76"/>
        <v>970089.61970900057</v>
      </c>
      <c r="V257">
        <f t="shared" si="77"/>
        <v>133064.90766799991</v>
      </c>
    </row>
    <row r="258" spans="2:22">
      <c r="B258" s="4">
        <v>44440</v>
      </c>
      <c r="C258">
        <f t="shared" si="70"/>
        <v>92220</v>
      </c>
      <c r="D258">
        <f>(ROUNDUP(((D$201+F$201)*((100+D$2)/100)*D198/D$141)/100,1)*100)</f>
        <v>92220</v>
      </c>
      <c r="E258" s="5">
        <f t="shared" si="79"/>
        <v>34.9</v>
      </c>
      <c r="F258">
        <f t="shared" si="67"/>
        <v>32184.78</v>
      </c>
      <c r="G258">
        <f t="shared" si="78"/>
        <v>124404.78</v>
      </c>
      <c r="H258">
        <f t="shared" si="68"/>
        <v>14928.5736</v>
      </c>
      <c r="I258">
        <f t="shared" si="69"/>
        <v>13678.5736</v>
      </c>
      <c r="J258">
        <f t="shared" si="80"/>
        <v>1250</v>
      </c>
      <c r="K258">
        <f t="shared" si="63"/>
        <v>13499.978152</v>
      </c>
      <c r="L258">
        <f t="shared" si="64"/>
        <v>4565.6554260000003</v>
      </c>
      <c r="M258">
        <f t="shared" si="65"/>
        <v>10362.918174</v>
      </c>
      <c r="N258">
        <f t="shared" si="66"/>
        <v>1428.5954479999998</v>
      </c>
      <c r="O258">
        <f t="shared" si="62"/>
        <v>98807.423166666689</v>
      </c>
      <c r="P258">
        <f t="shared" si="71"/>
        <v>1412416.6212000011</v>
      </c>
      <c r="Q258">
        <f t="shared" si="72"/>
        <v>1236545.6212000004</v>
      </c>
      <c r="R258">
        <f t="shared" si="73"/>
        <v>175871</v>
      </c>
      <c r="S258">
        <f t="shared" si="74"/>
        <v>1277923.1180840011</v>
      </c>
      <c r="T258">
        <f t="shared" si="75"/>
        <v>431964.08331699995</v>
      </c>
      <c r="U258">
        <f t="shared" si="76"/>
        <v>980452.53788300056</v>
      </c>
      <c r="V258">
        <f t="shared" si="77"/>
        <v>134493.50311599992</v>
      </c>
    </row>
    <row r="259" spans="2:22">
      <c r="B259" s="4">
        <v>44470</v>
      </c>
      <c r="C259">
        <f t="shared" si="70"/>
        <v>92220</v>
      </c>
      <c r="D259">
        <f>(ROUNDUP(((D$201+F$201)*((100+D$2)/100)*D199/D$141)/100,1)*100)</f>
        <v>92220</v>
      </c>
      <c r="E259" s="5">
        <f t="shared" si="79"/>
        <v>36.9</v>
      </c>
      <c r="F259">
        <f t="shared" si="67"/>
        <v>34029.18</v>
      </c>
      <c r="G259">
        <f t="shared" si="78"/>
        <v>126249.18</v>
      </c>
      <c r="H259">
        <f t="shared" si="68"/>
        <v>15149.901599999999</v>
      </c>
      <c r="I259">
        <f t="shared" si="69"/>
        <v>13899.901599999999</v>
      </c>
      <c r="J259">
        <f t="shared" si="80"/>
        <v>1250</v>
      </c>
      <c r="K259">
        <f t="shared" si="63"/>
        <v>13699.911112</v>
      </c>
      <c r="L259">
        <f t="shared" si="64"/>
        <v>4633.3449060000003</v>
      </c>
      <c r="M259">
        <f t="shared" si="65"/>
        <v>10516.556693999999</v>
      </c>
      <c r="N259">
        <f t="shared" si="66"/>
        <v>1449.9904879999999</v>
      </c>
      <c r="O259">
        <f t="shared" si="62"/>
        <v>99624.657000000021</v>
      </c>
      <c r="P259">
        <f t="shared" si="71"/>
        <v>1427345.1948000011</v>
      </c>
      <c r="Q259">
        <f t="shared" si="72"/>
        <v>1250224.1948000004</v>
      </c>
      <c r="R259">
        <f t="shared" si="73"/>
        <v>177121</v>
      </c>
      <c r="S259">
        <f t="shared" si="74"/>
        <v>1291423.0962360012</v>
      </c>
      <c r="T259">
        <f t="shared" si="75"/>
        <v>436529.73874299997</v>
      </c>
      <c r="U259">
        <f t="shared" si="76"/>
        <v>990815.45605700056</v>
      </c>
      <c r="V259">
        <f t="shared" si="77"/>
        <v>135922.09856399993</v>
      </c>
    </row>
    <row r="260" spans="2:22">
      <c r="B260" s="4">
        <v>44501</v>
      </c>
      <c r="C260">
        <f t="shared" si="70"/>
        <v>92220</v>
      </c>
      <c r="D260">
        <f>(ROUNDUP(((D$201+F$201)*((100+D$2)/100)*D200/D$141)/100,1)*100)</f>
        <v>92220</v>
      </c>
      <c r="E260" s="5">
        <f t="shared" si="79"/>
        <v>36.9</v>
      </c>
      <c r="F260">
        <f t="shared" si="67"/>
        <v>34029.18</v>
      </c>
      <c r="G260">
        <f t="shared" si="78"/>
        <v>126249.18</v>
      </c>
      <c r="H260">
        <f t="shared" si="68"/>
        <v>15149.901599999999</v>
      </c>
      <c r="I260">
        <f t="shared" si="69"/>
        <v>13899.901599999999</v>
      </c>
      <c r="J260">
        <f t="shared" si="80"/>
        <v>1250</v>
      </c>
      <c r="K260">
        <f t="shared" si="63"/>
        <v>13699.911112</v>
      </c>
      <c r="L260">
        <f t="shared" si="64"/>
        <v>4633.3449060000003</v>
      </c>
      <c r="M260">
        <f t="shared" si="65"/>
        <v>10516.556693999999</v>
      </c>
      <c r="N260">
        <f t="shared" si="66"/>
        <v>1449.9904879999999</v>
      </c>
      <c r="O260">
        <f t="shared" si="62"/>
        <v>100441.89083333335</v>
      </c>
      <c r="P260">
        <f t="shared" si="71"/>
        <v>1442495.0964000011</v>
      </c>
      <c r="Q260">
        <f t="shared" si="72"/>
        <v>1264124.0964000004</v>
      </c>
      <c r="R260">
        <f t="shared" si="73"/>
        <v>178371</v>
      </c>
      <c r="S260">
        <f t="shared" si="74"/>
        <v>1305123.0073480012</v>
      </c>
      <c r="T260">
        <f t="shared" si="75"/>
        <v>441163.08364899998</v>
      </c>
      <c r="U260">
        <f t="shared" si="76"/>
        <v>1001332.0127510006</v>
      </c>
      <c r="V260">
        <f t="shared" si="77"/>
        <v>137372.08905199994</v>
      </c>
    </row>
    <row r="261" spans="2:22">
      <c r="B261" s="4">
        <v>44531</v>
      </c>
      <c r="C261">
        <f t="shared" si="70"/>
        <v>92220</v>
      </c>
      <c r="D261">
        <f>(ROUNDUP(((D$201+F$201)*((100+D$2)/100)*D201/D$141)/100,1)*100)</f>
        <v>92220</v>
      </c>
      <c r="E261" s="5">
        <f t="shared" si="79"/>
        <v>36.9</v>
      </c>
      <c r="F261">
        <f t="shared" si="67"/>
        <v>34029.18</v>
      </c>
      <c r="G261">
        <f t="shared" si="78"/>
        <v>126249.18</v>
      </c>
      <c r="H261">
        <f t="shared" si="68"/>
        <v>15149.901599999999</v>
      </c>
      <c r="I261">
        <f t="shared" si="69"/>
        <v>13899.901599999999</v>
      </c>
      <c r="J261">
        <f t="shared" si="80"/>
        <v>1250</v>
      </c>
      <c r="K261">
        <f t="shared" si="63"/>
        <v>13699.911112</v>
      </c>
      <c r="L261">
        <f t="shared" si="64"/>
        <v>4633.3449060000003</v>
      </c>
      <c r="M261">
        <f t="shared" si="65"/>
        <v>10516.556693999999</v>
      </c>
      <c r="N261">
        <f t="shared" si="66"/>
        <v>1449.9904879999999</v>
      </c>
      <c r="O261">
        <f t="shared" si="62"/>
        <v>101259.12466666667</v>
      </c>
      <c r="P261">
        <f t="shared" si="71"/>
        <v>1457644.9980000011</v>
      </c>
      <c r="Q261">
        <f t="shared" si="72"/>
        <v>1278023.9980000004</v>
      </c>
      <c r="R261">
        <f t="shared" si="73"/>
        <v>179621</v>
      </c>
      <c r="S261">
        <f t="shared" si="74"/>
        <v>1318822.9184600012</v>
      </c>
      <c r="T261">
        <f t="shared" si="75"/>
        <v>445796.42855499999</v>
      </c>
      <c r="U261">
        <f t="shared" si="76"/>
        <v>1011848.5694450006</v>
      </c>
      <c r="V261">
        <f t="shared" si="77"/>
        <v>138822.07953999995</v>
      </c>
    </row>
    <row r="262" spans="2:22">
      <c r="B262" s="4">
        <v>44562</v>
      </c>
      <c r="C262">
        <f>ROUNDUP(C202*1.03*1.03*1.03*1.03*1.03*1.03/100,1)*100</f>
        <v>92210</v>
      </c>
      <c r="D262">
        <f>ROUNDUP(D202*1.03*1.03*1.03*1.03*1.03*1.03/100,1)*100</f>
        <v>92210</v>
      </c>
      <c r="E262" s="5">
        <f t="shared" si="79"/>
        <v>38.9</v>
      </c>
      <c r="F262">
        <f t="shared" si="67"/>
        <v>35869.69</v>
      </c>
      <c r="G262">
        <f t="shared" si="78"/>
        <v>128079.69</v>
      </c>
      <c r="H262">
        <f t="shared" si="68"/>
        <v>15369.5628</v>
      </c>
      <c r="I262">
        <f t="shared" si="69"/>
        <v>14119.5628</v>
      </c>
      <c r="J262">
        <f t="shared" si="80"/>
        <v>1250</v>
      </c>
      <c r="K262">
        <f t="shared" si="63"/>
        <v>13898.338395999999</v>
      </c>
      <c r="L262">
        <f t="shared" si="64"/>
        <v>4700.5246230000002</v>
      </c>
      <c r="M262">
        <f t="shared" si="65"/>
        <v>10669.038177</v>
      </c>
      <c r="N262">
        <f t="shared" si="66"/>
        <v>1471.2244039999998</v>
      </c>
      <c r="O262">
        <f t="shared" ref="O262:O325" si="81">(IF(OR(B262&lt;G$2,B262&gt;F$2),0,SUM(G203:G262)/60))</f>
        <v>102106.78616666669</v>
      </c>
      <c r="P262">
        <f t="shared" si="71"/>
        <v>1472794.8996000011</v>
      </c>
      <c r="Q262">
        <f t="shared" si="72"/>
        <v>1291923.8996000004</v>
      </c>
      <c r="R262">
        <f t="shared" si="73"/>
        <v>180871</v>
      </c>
      <c r="S262">
        <f t="shared" si="74"/>
        <v>1332522.8295720012</v>
      </c>
      <c r="T262">
        <f t="shared" si="75"/>
        <v>450429.773461</v>
      </c>
      <c r="U262">
        <f t="shared" si="76"/>
        <v>1022365.1261390006</v>
      </c>
      <c r="V262">
        <f t="shared" si="77"/>
        <v>140272.07002799996</v>
      </c>
    </row>
    <row r="263" spans="2:22">
      <c r="B263" s="4">
        <v>44593</v>
      </c>
      <c r="C263">
        <f t="shared" ref="C263:D278" si="82">ROUNDUP(C203*1.03*1.03*1.03*1.03*1.03*1.03/100,1)*100</f>
        <v>92210</v>
      </c>
      <c r="D263">
        <f t="shared" si="82"/>
        <v>92210</v>
      </c>
      <c r="E263" s="5">
        <f t="shared" si="79"/>
        <v>38.9</v>
      </c>
      <c r="F263">
        <f t="shared" si="67"/>
        <v>35869.69</v>
      </c>
      <c r="G263">
        <f t="shared" si="78"/>
        <v>128079.69</v>
      </c>
      <c r="H263">
        <f t="shared" si="68"/>
        <v>15369.5628</v>
      </c>
      <c r="I263">
        <f t="shared" si="69"/>
        <v>14119.5628</v>
      </c>
      <c r="J263">
        <f t="shared" si="80"/>
        <v>1250</v>
      </c>
      <c r="K263">
        <f t="shared" si="63"/>
        <v>13898.338395999999</v>
      </c>
      <c r="L263">
        <f t="shared" si="64"/>
        <v>4700.5246230000002</v>
      </c>
      <c r="M263">
        <f t="shared" si="65"/>
        <v>10669.038177</v>
      </c>
      <c r="N263">
        <f t="shared" si="66"/>
        <v>1471.2244039999998</v>
      </c>
      <c r="O263">
        <f t="shared" si="81"/>
        <v>102954.44766666669</v>
      </c>
      <c r="P263">
        <f t="shared" si="71"/>
        <v>1488164.462400001</v>
      </c>
      <c r="Q263">
        <f t="shared" si="72"/>
        <v>1306043.4624000003</v>
      </c>
      <c r="R263">
        <f t="shared" si="73"/>
        <v>182121</v>
      </c>
      <c r="S263">
        <f t="shared" si="74"/>
        <v>1346421.1679680012</v>
      </c>
      <c r="T263">
        <f t="shared" si="75"/>
        <v>455130.29808400001</v>
      </c>
      <c r="U263">
        <f t="shared" si="76"/>
        <v>1033034.1643160006</v>
      </c>
      <c r="V263">
        <f t="shared" si="77"/>
        <v>141743.29443199997</v>
      </c>
    </row>
    <row r="264" spans="2:22">
      <c r="B264" s="4">
        <v>44621</v>
      </c>
      <c r="C264">
        <f t="shared" si="82"/>
        <v>92210</v>
      </c>
      <c r="D264">
        <f t="shared" si="82"/>
        <v>92210</v>
      </c>
      <c r="E264" s="5">
        <f t="shared" si="79"/>
        <v>38.9</v>
      </c>
      <c r="F264">
        <f t="shared" si="67"/>
        <v>35869.69</v>
      </c>
      <c r="G264">
        <f t="shared" si="78"/>
        <v>128079.69</v>
      </c>
      <c r="H264">
        <f t="shared" si="68"/>
        <v>15369.5628</v>
      </c>
      <c r="I264">
        <f t="shared" si="69"/>
        <v>14119.5628</v>
      </c>
      <c r="J264">
        <f t="shared" si="80"/>
        <v>1250</v>
      </c>
      <c r="K264">
        <f t="shared" si="63"/>
        <v>13898.338395999999</v>
      </c>
      <c r="L264">
        <f t="shared" si="64"/>
        <v>4700.5246230000002</v>
      </c>
      <c r="M264">
        <f t="shared" si="65"/>
        <v>10669.038177</v>
      </c>
      <c r="N264">
        <f t="shared" si="66"/>
        <v>1471.2244039999998</v>
      </c>
      <c r="O264">
        <f t="shared" si="81"/>
        <v>103802.10916666669</v>
      </c>
      <c r="P264">
        <f t="shared" si="71"/>
        <v>1503534.025200001</v>
      </c>
      <c r="Q264">
        <f t="shared" si="72"/>
        <v>1320163.0252000003</v>
      </c>
      <c r="R264">
        <f t="shared" si="73"/>
        <v>183371</v>
      </c>
      <c r="S264">
        <f t="shared" si="74"/>
        <v>1360319.5063640012</v>
      </c>
      <c r="T264">
        <f t="shared" si="75"/>
        <v>459830.82270700001</v>
      </c>
      <c r="U264">
        <f t="shared" si="76"/>
        <v>1043703.2024930007</v>
      </c>
      <c r="V264">
        <f t="shared" si="77"/>
        <v>143214.51883599997</v>
      </c>
    </row>
    <row r="265" spans="2:22">
      <c r="B265" s="4">
        <v>44652</v>
      </c>
      <c r="C265">
        <f t="shared" si="82"/>
        <v>92210</v>
      </c>
      <c r="D265">
        <f t="shared" si="82"/>
        <v>92210</v>
      </c>
      <c r="E265" s="5">
        <f t="shared" si="79"/>
        <v>40.9</v>
      </c>
      <c r="F265">
        <f t="shared" si="67"/>
        <v>37713.89</v>
      </c>
      <c r="G265">
        <f t="shared" si="78"/>
        <v>129923.89</v>
      </c>
      <c r="H265">
        <f t="shared" si="68"/>
        <v>15590.8668</v>
      </c>
      <c r="I265">
        <f t="shared" si="69"/>
        <v>14340.8668</v>
      </c>
      <c r="J265">
        <f t="shared" si="80"/>
        <v>1250</v>
      </c>
      <c r="K265">
        <f t="shared" ref="K265:K328" si="83">(IF(OR(B265&lt;G$2,(B265&gt;F$2-2*365)),0,G265*0.12-N265))</f>
        <v>14098.249675999999</v>
      </c>
      <c r="L265">
        <f t="shared" ref="L265:L328" si="84">(IF(OR(B265&lt;G$2,(B265&gt;F$2-2*365)),0,G265*0.0367))</f>
        <v>4768.2067630000001</v>
      </c>
      <c r="M265">
        <f t="shared" ref="M265:M328" si="85">(IF(OR(B265&lt;G$2,(B265&gt;F$2-2*365)),0,G265*0.0833))</f>
        <v>10822.660037</v>
      </c>
      <c r="N265">
        <f t="shared" ref="N265:N328" si="86">(IF(OR(B265&lt;G$2,(B265&gt;F$2-2*365)),0,(G265-J265)*0.0116))</f>
        <v>1492.6171239999999</v>
      </c>
      <c r="O265">
        <f t="shared" si="81"/>
        <v>104670.21133333337</v>
      </c>
      <c r="P265">
        <f t="shared" si="71"/>
        <v>1518903.5880000009</v>
      </c>
      <c r="Q265">
        <f t="shared" si="72"/>
        <v>1334282.5880000002</v>
      </c>
      <c r="R265">
        <f t="shared" si="73"/>
        <v>184621</v>
      </c>
      <c r="S265">
        <f t="shared" si="74"/>
        <v>1374217.8447600012</v>
      </c>
      <c r="T265">
        <f t="shared" si="75"/>
        <v>464531.34733000002</v>
      </c>
      <c r="U265">
        <f t="shared" si="76"/>
        <v>1054372.2406700007</v>
      </c>
      <c r="V265">
        <f t="shared" si="77"/>
        <v>144685.74323999998</v>
      </c>
    </row>
    <row r="266" spans="2:22">
      <c r="B266" s="4">
        <v>44682</v>
      </c>
      <c r="C266">
        <f t="shared" si="82"/>
        <v>92210</v>
      </c>
      <c r="D266">
        <f t="shared" si="82"/>
        <v>92210</v>
      </c>
      <c r="E266" s="5">
        <f t="shared" si="79"/>
        <v>40.9</v>
      </c>
      <c r="F266">
        <f t="shared" ref="F266:F329" si="87">C266*E266/100</f>
        <v>37713.89</v>
      </c>
      <c r="G266">
        <f t="shared" si="78"/>
        <v>129923.89</v>
      </c>
      <c r="H266">
        <f t="shared" ref="H266:H329" si="88">(IF(OR(B266&lt;G$2,(B266&gt;F$2-2*365)),0,G266*0.12))</f>
        <v>15590.8668</v>
      </c>
      <c r="I266">
        <f t="shared" ref="I266:I329" si="89">(IF(OR(B266&lt;G$2,B266&gt;(F$2-2*365)),0,H266-J266))</f>
        <v>14340.8668</v>
      </c>
      <c r="J266">
        <f t="shared" si="80"/>
        <v>1250</v>
      </c>
      <c r="K266">
        <f t="shared" si="83"/>
        <v>14098.249675999999</v>
      </c>
      <c r="L266">
        <f t="shared" si="84"/>
        <v>4768.2067630000001</v>
      </c>
      <c r="M266">
        <f t="shared" si="85"/>
        <v>10822.660037</v>
      </c>
      <c r="N266">
        <f t="shared" si="86"/>
        <v>1492.6171239999999</v>
      </c>
      <c r="O266">
        <f t="shared" si="81"/>
        <v>105538.31350000002</v>
      </c>
      <c r="P266">
        <f t="shared" si="71"/>
        <v>1534494.4548000009</v>
      </c>
      <c r="Q266">
        <f t="shared" si="72"/>
        <v>1348623.4548000002</v>
      </c>
      <c r="R266">
        <f t="shared" si="73"/>
        <v>185871</v>
      </c>
      <c r="S266">
        <f t="shared" si="74"/>
        <v>1388316.0944360013</v>
      </c>
      <c r="T266">
        <f t="shared" si="75"/>
        <v>469299.55409300001</v>
      </c>
      <c r="U266">
        <f t="shared" si="76"/>
        <v>1065194.9007070006</v>
      </c>
      <c r="V266">
        <f t="shared" si="77"/>
        <v>146178.36036399999</v>
      </c>
    </row>
    <row r="267" spans="2:22">
      <c r="B267" s="4">
        <v>44713</v>
      </c>
      <c r="C267">
        <f t="shared" si="82"/>
        <v>97770</v>
      </c>
      <c r="D267">
        <f t="shared" si="82"/>
        <v>97770</v>
      </c>
      <c r="E267" s="5">
        <f t="shared" si="79"/>
        <v>40.9</v>
      </c>
      <c r="F267">
        <f t="shared" si="87"/>
        <v>39987.93</v>
      </c>
      <c r="G267">
        <f t="shared" si="78"/>
        <v>137757.93</v>
      </c>
      <c r="H267">
        <f t="shared" si="88"/>
        <v>16530.9516</v>
      </c>
      <c r="I267">
        <f t="shared" si="89"/>
        <v>15280.9516</v>
      </c>
      <c r="J267">
        <f t="shared" si="80"/>
        <v>1250</v>
      </c>
      <c r="K267">
        <f t="shared" si="83"/>
        <v>14947.459612000001</v>
      </c>
      <c r="L267">
        <f t="shared" si="84"/>
        <v>5055.7160309999999</v>
      </c>
      <c r="M267">
        <f t="shared" si="85"/>
        <v>11475.235568999999</v>
      </c>
      <c r="N267">
        <f t="shared" si="86"/>
        <v>1583.4919879999998</v>
      </c>
      <c r="O267">
        <f t="shared" si="81"/>
        <v>106458.69500000004</v>
      </c>
      <c r="P267">
        <f t="shared" ref="P267:P330" si="90">(IF(OR(B266&lt;G$2,B266&gt;F$2),0,P266+H266))</f>
        <v>1550085.3216000008</v>
      </c>
      <c r="Q267">
        <f t="shared" ref="Q267:Q330" si="91">(IF(OR(B266&lt;G$2,B266&gt;F$2),0,Q266+I266))</f>
        <v>1362964.3216000001</v>
      </c>
      <c r="R267">
        <f t="shared" ref="R267:R330" si="92">(IF(OR(B266&lt;G$2,B266&gt;F$2),0,R266+J266))</f>
        <v>187121</v>
      </c>
      <c r="S267">
        <f t="shared" ref="S267:S330" si="93">(IF(OR(B266&lt;G$2,B266&gt;F$2),0,S266+K266))</f>
        <v>1402414.3441120014</v>
      </c>
      <c r="T267">
        <f t="shared" ref="T267:T330" si="94">(IF(OR(B266&lt;G$2,B266&gt;F$2),0,T266+L266))</f>
        <v>474067.76085600001</v>
      </c>
      <c r="U267">
        <f t="shared" ref="U267:U330" si="95">(IF(OR(B266&lt;G$2,B266&gt;F$2),0,U266+M266))</f>
        <v>1076017.5607440006</v>
      </c>
      <c r="V267">
        <f t="shared" ref="V267:V330" si="96">(IF(OR(B266&lt;G$2,B266&gt;F$2),0,V266+N266))</f>
        <v>147670.977488</v>
      </c>
    </row>
    <row r="268" spans="2:22">
      <c r="B268" s="4">
        <v>44743</v>
      </c>
      <c r="C268">
        <f t="shared" si="82"/>
        <v>97770</v>
      </c>
      <c r="D268">
        <f t="shared" si="82"/>
        <v>97770</v>
      </c>
      <c r="E268" s="5">
        <f t="shared" si="79"/>
        <v>42.9</v>
      </c>
      <c r="F268">
        <f t="shared" si="87"/>
        <v>41943.33</v>
      </c>
      <c r="G268">
        <f t="shared" si="78"/>
        <v>139713.33000000002</v>
      </c>
      <c r="H268">
        <f t="shared" si="88"/>
        <v>16765.599600000001</v>
      </c>
      <c r="I268">
        <f t="shared" si="89"/>
        <v>15515.599600000001</v>
      </c>
      <c r="J268">
        <f t="shared" si="80"/>
        <v>1250</v>
      </c>
      <c r="K268">
        <f t="shared" si="83"/>
        <v>15159.424972000001</v>
      </c>
      <c r="L268">
        <f t="shared" si="84"/>
        <v>5127.4792110000008</v>
      </c>
      <c r="M268">
        <f t="shared" si="85"/>
        <v>11638.120389000002</v>
      </c>
      <c r="N268">
        <f t="shared" si="86"/>
        <v>1606.174628</v>
      </c>
      <c r="O268">
        <f t="shared" si="81"/>
        <v>107404.8431666667</v>
      </c>
      <c r="P268">
        <f t="shared" si="90"/>
        <v>1566616.2732000009</v>
      </c>
      <c r="Q268">
        <f t="shared" si="91"/>
        <v>1378245.2732000002</v>
      </c>
      <c r="R268">
        <f t="shared" si="92"/>
        <v>188371</v>
      </c>
      <c r="S268">
        <f t="shared" si="93"/>
        <v>1417361.8037240014</v>
      </c>
      <c r="T268">
        <f t="shared" si="94"/>
        <v>479123.47688700003</v>
      </c>
      <c r="U268">
        <f t="shared" si="95"/>
        <v>1087492.7963130006</v>
      </c>
      <c r="V268">
        <f t="shared" si="96"/>
        <v>149254.469476</v>
      </c>
    </row>
    <row r="269" spans="2:22">
      <c r="B269" s="4">
        <v>44774</v>
      </c>
      <c r="C269">
        <f t="shared" si="82"/>
        <v>97770</v>
      </c>
      <c r="D269">
        <f t="shared" si="82"/>
        <v>97770</v>
      </c>
      <c r="E269" s="5">
        <f t="shared" si="79"/>
        <v>42.9</v>
      </c>
      <c r="F269">
        <f t="shared" si="87"/>
        <v>41943.33</v>
      </c>
      <c r="G269">
        <f t="shared" si="78"/>
        <v>139713.33000000002</v>
      </c>
      <c r="H269">
        <f t="shared" si="88"/>
        <v>16765.599600000001</v>
      </c>
      <c r="I269">
        <f t="shared" si="89"/>
        <v>15515.599600000001</v>
      </c>
      <c r="J269">
        <f t="shared" si="80"/>
        <v>1250</v>
      </c>
      <c r="K269">
        <f t="shared" si="83"/>
        <v>15159.424972000001</v>
      </c>
      <c r="L269">
        <f t="shared" si="84"/>
        <v>5127.4792110000008</v>
      </c>
      <c r="M269">
        <f t="shared" si="85"/>
        <v>11638.120389000002</v>
      </c>
      <c r="N269">
        <f t="shared" si="86"/>
        <v>1606.174628</v>
      </c>
      <c r="O269">
        <f t="shared" si="81"/>
        <v>108350.99133333335</v>
      </c>
      <c r="P269">
        <f t="shared" si="90"/>
        <v>1583381.8728000009</v>
      </c>
      <c r="Q269">
        <f t="shared" si="91"/>
        <v>1393760.8728000002</v>
      </c>
      <c r="R269">
        <f t="shared" si="92"/>
        <v>189621</v>
      </c>
      <c r="S269">
        <f t="shared" si="93"/>
        <v>1432521.2286960015</v>
      </c>
      <c r="T269">
        <f t="shared" si="94"/>
        <v>484250.95609800005</v>
      </c>
      <c r="U269">
        <f t="shared" si="95"/>
        <v>1099130.9167020007</v>
      </c>
      <c r="V269">
        <f t="shared" si="96"/>
        <v>150860.64410400001</v>
      </c>
    </row>
    <row r="270" spans="2:22">
      <c r="B270" s="4">
        <v>44805</v>
      </c>
      <c r="C270">
        <f t="shared" si="82"/>
        <v>97770</v>
      </c>
      <c r="D270">
        <f t="shared" si="82"/>
        <v>97770</v>
      </c>
      <c r="E270" s="5">
        <f t="shared" si="79"/>
        <v>42.9</v>
      </c>
      <c r="F270">
        <f t="shared" si="87"/>
        <v>41943.33</v>
      </c>
      <c r="G270">
        <f t="shared" si="78"/>
        <v>139713.33000000002</v>
      </c>
      <c r="H270">
        <f t="shared" si="88"/>
        <v>16765.599600000001</v>
      </c>
      <c r="I270">
        <f t="shared" si="89"/>
        <v>15515.599600000001</v>
      </c>
      <c r="J270">
        <f t="shared" si="80"/>
        <v>1250</v>
      </c>
      <c r="K270">
        <f t="shared" si="83"/>
        <v>15159.424972000001</v>
      </c>
      <c r="L270">
        <f t="shared" si="84"/>
        <v>5127.4792110000008</v>
      </c>
      <c r="M270">
        <f t="shared" si="85"/>
        <v>11638.120389000002</v>
      </c>
      <c r="N270">
        <f t="shared" si="86"/>
        <v>1606.174628</v>
      </c>
      <c r="O270">
        <f t="shared" si="81"/>
        <v>109297.13950000003</v>
      </c>
      <c r="P270">
        <f t="shared" si="90"/>
        <v>1600147.472400001</v>
      </c>
      <c r="Q270">
        <f t="shared" si="91"/>
        <v>1409276.4724000003</v>
      </c>
      <c r="R270">
        <f t="shared" si="92"/>
        <v>190871</v>
      </c>
      <c r="S270">
        <f t="shared" si="93"/>
        <v>1447680.6536680015</v>
      </c>
      <c r="T270">
        <f t="shared" si="94"/>
        <v>489378.43530900008</v>
      </c>
      <c r="U270">
        <f t="shared" si="95"/>
        <v>1110769.0370910007</v>
      </c>
      <c r="V270">
        <f t="shared" si="96"/>
        <v>152466.81873200001</v>
      </c>
    </row>
    <row r="271" spans="2:22">
      <c r="B271" s="4">
        <v>44835</v>
      </c>
      <c r="C271">
        <f t="shared" si="82"/>
        <v>97770</v>
      </c>
      <c r="D271">
        <f t="shared" si="82"/>
        <v>97770</v>
      </c>
      <c r="E271" s="5">
        <f t="shared" si="79"/>
        <v>44.9</v>
      </c>
      <c r="F271">
        <f t="shared" si="87"/>
        <v>43898.73</v>
      </c>
      <c r="G271">
        <f t="shared" si="78"/>
        <v>141668.73000000001</v>
      </c>
      <c r="H271">
        <f t="shared" si="88"/>
        <v>17000.247600000002</v>
      </c>
      <c r="I271">
        <f t="shared" si="89"/>
        <v>15750.247600000002</v>
      </c>
      <c r="J271">
        <f t="shared" si="80"/>
        <v>1250</v>
      </c>
      <c r="K271">
        <f t="shared" si="83"/>
        <v>15371.390332000003</v>
      </c>
      <c r="L271">
        <f t="shared" si="84"/>
        <v>5199.2423910000007</v>
      </c>
      <c r="M271">
        <f t="shared" si="85"/>
        <v>11801.005209000001</v>
      </c>
      <c r="N271">
        <f t="shared" si="86"/>
        <v>1628.857268</v>
      </c>
      <c r="O271">
        <f t="shared" si="81"/>
        <v>110236.30233333335</v>
      </c>
      <c r="P271">
        <f t="shared" si="90"/>
        <v>1616913.0720000011</v>
      </c>
      <c r="Q271">
        <f t="shared" si="91"/>
        <v>1424792.0720000004</v>
      </c>
      <c r="R271">
        <f t="shared" si="92"/>
        <v>192121</v>
      </c>
      <c r="S271">
        <f t="shared" si="93"/>
        <v>1462840.0786400016</v>
      </c>
      <c r="T271">
        <f t="shared" si="94"/>
        <v>494505.91452000011</v>
      </c>
      <c r="U271">
        <f t="shared" si="95"/>
        <v>1122407.1574800008</v>
      </c>
      <c r="V271">
        <f t="shared" si="96"/>
        <v>154072.99336000002</v>
      </c>
    </row>
    <row r="272" spans="2:22">
      <c r="B272" s="4">
        <v>44866</v>
      </c>
      <c r="C272">
        <f t="shared" si="82"/>
        <v>97770</v>
      </c>
      <c r="D272">
        <f t="shared" si="82"/>
        <v>97770</v>
      </c>
      <c r="E272" s="5">
        <f t="shared" si="79"/>
        <v>44.9</v>
      </c>
      <c r="F272">
        <f t="shared" si="87"/>
        <v>43898.73</v>
      </c>
      <c r="G272">
        <f t="shared" si="78"/>
        <v>141668.73000000001</v>
      </c>
      <c r="H272">
        <f t="shared" si="88"/>
        <v>17000.247600000002</v>
      </c>
      <c r="I272">
        <f t="shared" si="89"/>
        <v>15750.247600000002</v>
      </c>
      <c r="J272">
        <f t="shared" si="80"/>
        <v>1250</v>
      </c>
      <c r="K272">
        <f t="shared" si="83"/>
        <v>15371.390332000003</v>
      </c>
      <c r="L272">
        <f t="shared" si="84"/>
        <v>5199.2423910000007</v>
      </c>
      <c r="M272">
        <f t="shared" si="85"/>
        <v>11801.005209000001</v>
      </c>
      <c r="N272">
        <f t="shared" si="86"/>
        <v>1628.857268</v>
      </c>
      <c r="O272">
        <f t="shared" si="81"/>
        <v>111175.46516666671</v>
      </c>
      <c r="P272">
        <f t="shared" si="90"/>
        <v>1633913.319600001</v>
      </c>
      <c r="Q272">
        <f t="shared" si="91"/>
        <v>1440542.3196000005</v>
      </c>
      <c r="R272">
        <f t="shared" si="92"/>
        <v>193371</v>
      </c>
      <c r="S272">
        <f t="shared" si="93"/>
        <v>1478211.4689720017</v>
      </c>
      <c r="T272">
        <f t="shared" si="94"/>
        <v>499705.15691100009</v>
      </c>
      <c r="U272">
        <f t="shared" si="95"/>
        <v>1134208.1626890008</v>
      </c>
      <c r="V272">
        <f t="shared" si="96"/>
        <v>155701.85062800001</v>
      </c>
    </row>
    <row r="273" spans="2:22">
      <c r="B273" s="4">
        <v>44896</v>
      </c>
      <c r="C273">
        <f t="shared" si="82"/>
        <v>97770</v>
      </c>
      <c r="D273">
        <f t="shared" si="82"/>
        <v>97770</v>
      </c>
      <c r="E273" s="5">
        <f t="shared" si="79"/>
        <v>44.9</v>
      </c>
      <c r="F273">
        <f t="shared" si="87"/>
        <v>43898.73</v>
      </c>
      <c r="G273">
        <f t="shared" si="78"/>
        <v>141668.73000000001</v>
      </c>
      <c r="H273">
        <f t="shared" si="88"/>
        <v>17000.247600000002</v>
      </c>
      <c r="I273">
        <f t="shared" si="89"/>
        <v>15750.247600000002</v>
      </c>
      <c r="J273">
        <f t="shared" si="80"/>
        <v>1250</v>
      </c>
      <c r="K273">
        <f t="shared" si="83"/>
        <v>15371.390332000003</v>
      </c>
      <c r="L273">
        <f t="shared" si="84"/>
        <v>5199.2423910000007</v>
      </c>
      <c r="M273">
        <f t="shared" si="85"/>
        <v>11801.005209000001</v>
      </c>
      <c r="N273">
        <f t="shared" si="86"/>
        <v>1628.857268</v>
      </c>
      <c r="O273">
        <f t="shared" si="81"/>
        <v>112114.62800000004</v>
      </c>
      <c r="P273">
        <f t="shared" si="90"/>
        <v>1650913.5672000009</v>
      </c>
      <c r="Q273">
        <f t="shared" si="91"/>
        <v>1456292.5672000004</v>
      </c>
      <c r="R273">
        <f t="shared" si="92"/>
        <v>194621</v>
      </c>
      <c r="S273">
        <f t="shared" si="93"/>
        <v>1493582.8593040018</v>
      </c>
      <c r="T273">
        <f t="shared" si="94"/>
        <v>504904.39930200006</v>
      </c>
      <c r="U273">
        <f t="shared" si="95"/>
        <v>1146009.1678980009</v>
      </c>
      <c r="V273">
        <f t="shared" si="96"/>
        <v>157330.70789600001</v>
      </c>
    </row>
    <row r="274" spans="2:22">
      <c r="B274" s="4">
        <v>44927</v>
      </c>
      <c r="C274">
        <f t="shared" si="82"/>
        <v>97770</v>
      </c>
      <c r="D274">
        <f t="shared" si="82"/>
        <v>97770</v>
      </c>
      <c r="E274" s="5">
        <f t="shared" si="79"/>
        <v>46.9</v>
      </c>
      <c r="F274">
        <f t="shared" si="87"/>
        <v>45854.13</v>
      </c>
      <c r="G274">
        <f t="shared" si="78"/>
        <v>143624.13</v>
      </c>
      <c r="H274">
        <f t="shared" si="88"/>
        <v>17234.8956</v>
      </c>
      <c r="I274">
        <f t="shared" si="89"/>
        <v>15984.8956</v>
      </c>
      <c r="J274">
        <f t="shared" si="80"/>
        <v>1250</v>
      </c>
      <c r="K274">
        <f t="shared" si="83"/>
        <v>15583.355691999999</v>
      </c>
      <c r="L274">
        <f t="shared" si="84"/>
        <v>5271.0055710000006</v>
      </c>
      <c r="M274">
        <f t="shared" si="85"/>
        <v>11963.890029</v>
      </c>
      <c r="N274">
        <f t="shared" si="86"/>
        <v>1651.539908</v>
      </c>
      <c r="O274">
        <f t="shared" si="81"/>
        <v>113064.54616666673</v>
      </c>
      <c r="P274">
        <f t="shared" si="90"/>
        <v>1667913.8148000007</v>
      </c>
      <c r="Q274">
        <f t="shared" si="91"/>
        <v>1472042.8148000003</v>
      </c>
      <c r="R274">
        <f t="shared" si="92"/>
        <v>195871</v>
      </c>
      <c r="S274">
        <f t="shared" si="93"/>
        <v>1508954.2496360019</v>
      </c>
      <c r="T274">
        <f t="shared" si="94"/>
        <v>510103.64169300004</v>
      </c>
      <c r="U274">
        <f t="shared" si="95"/>
        <v>1157810.173107001</v>
      </c>
      <c r="V274">
        <f t="shared" si="96"/>
        <v>158959.565164</v>
      </c>
    </row>
    <row r="275" spans="2:22">
      <c r="B275" s="4">
        <v>44958</v>
      </c>
      <c r="C275">
        <f t="shared" si="82"/>
        <v>97770</v>
      </c>
      <c r="D275">
        <f t="shared" si="82"/>
        <v>97770</v>
      </c>
      <c r="E275" s="5">
        <f t="shared" si="79"/>
        <v>46.9</v>
      </c>
      <c r="F275">
        <f t="shared" si="87"/>
        <v>45854.13</v>
      </c>
      <c r="G275">
        <f t="shared" si="78"/>
        <v>143624.13</v>
      </c>
      <c r="H275">
        <f t="shared" si="88"/>
        <v>17234.8956</v>
      </c>
      <c r="I275">
        <f t="shared" si="89"/>
        <v>15984.8956</v>
      </c>
      <c r="J275">
        <f t="shared" si="80"/>
        <v>1250</v>
      </c>
      <c r="K275">
        <f t="shared" si="83"/>
        <v>15583.355691999999</v>
      </c>
      <c r="L275">
        <f t="shared" si="84"/>
        <v>5271.0055710000006</v>
      </c>
      <c r="M275">
        <f t="shared" si="85"/>
        <v>11963.890029</v>
      </c>
      <c r="N275">
        <f t="shared" si="86"/>
        <v>1651.539908</v>
      </c>
      <c r="O275">
        <f t="shared" si="81"/>
        <v>114014.46433333337</v>
      </c>
      <c r="P275">
        <f t="shared" si="90"/>
        <v>1685148.7104000007</v>
      </c>
      <c r="Q275">
        <f t="shared" si="91"/>
        <v>1488027.7104000002</v>
      </c>
      <c r="R275">
        <f t="shared" si="92"/>
        <v>197121</v>
      </c>
      <c r="S275">
        <f t="shared" si="93"/>
        <v>1524537.6053280018</v>
      </c>
      <c r="T275">
        <f t="shared" si="94"/>
        <v>515374.64726400003</v>
      </c>
      <c r="U275">
        <f t="shared" si="95"/>
        <v>1169774.0631360009</v>
      </c>
      <c r="V275">
        <f t="shared" si="96"/>
        <v>160611.10507200001</v>
      </c>
    </row>
    <row r="276" spans="2:22">
      <c r="B276" s="4">
        <v>44986</v>
      </c>
      <c r="C276">
        <f t="shared" si="82"/>
        <v>97770</v>
      </c>
      <c r="D276">
        <f t="shared" si="82"/>
        <v>97770</v>
      </c>
      <c r="E276" s="5">
        <f t="shared" si="79"/>
        <v>46.9</v>
      </c>
      <c r="F276">
        <f t="shared" si="87"/>
        <v>45854.13</v>
      </c>
      <c r="G276">
        <f t="shared" si="78"/>
        <v>143624.13</v>
      </c>
      <c r="H276">
        <f t="shared" si="88"/>
        <v>17234.8956</v>
      </c>
      <c r="I276">
        <f t="shared" si="89"/>
        <v>15984.8956</v>
      </c>
      <c r="J276">
        <f t="shared" si="80"/>
        <v>1250</v>
      </c>
      <c r="K276">
        <f t="shared" si="83"/>
        <v>15583.355691999999</v>
      </c>
      <c r="L276">
        <f t="shared" si="84"/>
        <v>5271.0055710000006</v>
      </c>
      <c r="M276">
        <f t="shared" si="85"/>
        <v>11963.890029</v>
      </c>
      <c r="N276">
        <f t="shared" si="86"/>
        <v>1651.539908</v>
      </c>
      <c r="O276">
        <f t="shared" si="81"/>
        <v>114964.38250000004</v>
      </c>
      <c r="P276">
        <f t="shared" si="90"/>
        <v>1702383.6060000006</v>
      </c>
      <c r="Q276">
        <f t="shared" si="91"/>
        <v>1504012.6060000001</v>
      </c>
      <c r="R276">
        <f t="shared" si="92"/>
        <v>198371</v>
      </c>
      <c r="S276">
        <f t="shared" si="93"/>
        <v>1540120.9610200017</v>
      </c>
      <c r="T276">
        <f t="shared" si="94"/>
        <v>520645.65283500002</v>
      </c>
      <c r="U276">
        <f t="shared" si="95"/>
        <v>1181737.9531650008</v>
      </c>
      <c r="V276">
        <f t="shared" si="96"/>
        <v>162262.64498000001</v>
      </c>
    </row>
    <row r="277" spans="2:22">
      <c r="B277" s="4">
        <v>45017</v>
      </c>
      <c r="C277">
        <f t="shared" si="82"/>
        <v>97770</v>
      </c>
      <c r="D277">
        <f t="shared" si="82"/>
        <v>97770</v>
      </c>
      <c r="E277" s="5">
        <f t="shared" si="79"/>
        <v>48.9</v>
      </c>
      <c r="F277">
        <f t="shared" si="87"/>
        <v>47809.53</v>
      </c>
      <c r="G277">
        <f t="shared" si="78"/>
        <v>145579.53</v>
      </c>
      <c r="H277">
        <f t="shared" si="88"/>
        <v>17469.543600000001</v>
      </c>
      <c r="I277">
        <f t="shared" si="89"/>
        <v>16219.543600000001</v>
      </c>
      <c r="J277">
        <f t="shared" si="80"/>
        <v>1250</v>
      </c>
      <c r="K277">
        <f t="shared" si="83"/>
        <v>15795.321052000001</v>
      </c>
      <c r="L277">
        <f t="shared" si="84"/>
        <v>5342.7687510000005</v>
      </c>
      <c r="M277">
        <f t="shared" si="85"/>
        <v>12126.774848999999</v>
      </c>
      <c r="N277">
        <f t="shared" si="86"/>
        <v>1674.222548</v>
      </c>
      <c r="O277">
        <f t="shared" si="81"/>
        <v>115940.06733333337</v>
      </c>
      <c r="P277">
        <f t="shared" si="90"/>
        <v>1719618.5016000005</v>
      </c>
      <c r="Q277">
        <f t="shared" si="91"/>
        <v>1519997.5016000001</v>
      </c>
      <c r="R277">
        <f t="shared" si="92"/>
        <v>199621</v>
      </c>
      <c r="S277">
        <f t="shared" si="93"/>
        <v>1555704.3167120016</v>
      </c>
      <c r="T277">
        <f t="shared" si="94"/>
        <v>525916.658406</v>
      </c>
      <c r="U277">
        <f t="shared" si="95"/>
        <v>1193701.8431940007</v>
      </c>
      <c r="V277">
        <f t="shared" si="96"/>
        <v>163914.18488800002</v>
      </c>
    </row>
    <row r="278" spans="2:22">
      <c r="B278" s="4">
        <v>45047</v>
      </c>
      <c r="C278">
        <f t="shared" si="82"/>
        <v>97770</v>
      </c>
      <c r="D278">
        <f t="shared" si="82"/>
        <v>97770</v>
      </c>
      <c r="E278" s="5">
        <f t="shared" si="79"/>
        <v>48.9</v>
      </c>
      <c r="F278">
        <f t="shared" si="87"/>
        <v>47809.53</v>
      </c>
      <c r="G278">
        <f t="shared" si="78"/>
        <v>145579.53</v>
      </c>
      <c r="H278">
        <f t="shared" si="88"/>
        <v>17469.543600000001</v>
      </c>
      <c r="I278">
        <f t="shared" si="89"/>
        <v>16219.543600000001</v>
      </c>
      <c r="J278">
        <f t="shared" si="80"/>
        <v>1250</v>
      </c>
      <c r="K278">
        <f t="shared" si="83"/>
        <v>15795.321052000001</v>
      </c>
      <c r="L278">
        <f t="shared" si="84"/>
        <v>5342.7687510000005</v>
      </c>
      <c r="M278">
        <f t="shared" si="85"/>
        <v>12126.774848999999</v>
      </c>
      <c r="N278">
        <f t="shared" si="86"/>
        <v>1674.222548</v>
      </c>
      <c r="O278">
        <f t="shared" si="81"/>
        <v>116915.7521666667</v>
      </c>
      <c r="P278">
        <f t="shared" si="90"/>
        <v>1737088.0452000005</v>
      </c>
      <c r="Q278">
        <f t="shared" si="91"/>
        <v>1536217.0452000001</v>
      </c>
      <c r="R278">
        <f t="shared" si="92"/>
        <v>200871</v>
      </c>
      <c r="S278">
        <f t="shared" si="93"/>
        <v>1571499.6377640015</v>
      </c>
      <c r="T278">
        <f t="shared" si="94"/>
        <v>531259.42715700006</v>
      </c>
      <c r="U278">
        <f t="shared" si="95"/>
        <v>1205828.6180430006</v>
      </c>
      <c r="V278">
        <f t="shared" si="96"/>
        <v>165588.40743600001</v>
      </c>
    </row>
    <row r="279" spans="2:22">
      <c r="B279" s="4">
        <v>45078</v>
      </c>
      <c r="C279">
        <f t="shared" ref="C279:D294" si="97">ROUNDUP(C219*1.03*1.03*1.03*1.03*1.03*1.03/100,1)*100</f>
        <v>100760</v>
      </c>
      <c r="D279">
        <f t="shared" si="97"/>
        <v>100760</v>
      </c>
      <c r="E279" s="5">
        <f t="shared" si="79"/>
        <v>48.9</v>
      </c>
      <c r="F279">
        <f t="shared" si="87"/>
        <v>49271.64</v>
      </c>
      <c r="G279">
        <f t="shared" si="78"/>
        <v>150031.64000000001</v>
      </c>
      <c r="H279">
        <f t="shared" si="88"/>
        <v>18003.7968</v>
      </c>
      <c r="I279">
        <f t="shared" si="89"/>
        <v>16753.7968</v>
      </c>
      <c r="J279">
        <f t="shared" si="80"/>
        <v>1250</v>
      </c>
      <c r="K279">
        <f t="shared" si="83"/>
        <v>16277.929776000001</v>
      </c>
      <c r="L279">
        <f t="shared" si="84"/>
        <v>5506.1611880000009</v>
      </c>
      <c r="M279">
        <f t="shared" si="85"/>
        <v>12497.635612000002</v>
      </c>
      <c r="N279">
        <f t="shared" si="86"/>
        <v>1725.8670240000001</v>
      </c>
      <c r="O279">
        <f t="shared" si="81"/>
        <v>117921.34716666669</v>
      </c>
      <c r="P279">
        <f t="shared" si="90"/>
        <v>1754557.5888000005</v>
      </c>
      <c r="Q279">
        <f t="shared" si="91"/>
        <v>1552436.5888</v>
      </c>
      <c r="R279">
        <f t="shared" si="92"/>
        <v>202121</v>
      </c>
      <c r="S279">
        <f t="shared" si="93"/>
        <v>1587294.9588160014</v>
      </c>
      <c r="T279">
        <f t="shared" si="94"/>
        <v>536602.19590800011</v>
      </c>
      <c r="U279">
        <f t="shared" si="95"/>
        <v>1217955.3928920005</v>
      </c>
      <c r="V279">
        <f t="shared" si="96"/>
        <v>167262.629984</v>
      </c>
    </row>
    <row r="280" spans="2:22">
      <c r="B280" s="4">
        <v>45108</v>
      </c>
      <c r="C280">
        <f t="shared" si="97"/>
        <v>100760</v>
      </c>
      <c r="D280">
        <f t="shared" si="97"/>
        <v>100760</v>
      </c>
      <c r="E280" s="5">
        <f t="shared" si="79"/>
        <v>50.9</v>
      </c>
      <c r="F280">
        <f t="shared" si="87"/>
        <v>51286.84</v>
      </c>
      <c r="G280">
        <f t="shared" si="78"/>
        <v>152046.84</v>
      </c>
      <c r="H280">
        <f t="shared" si="88"/>
        <v>18245.620800000001</v>
      </c>
      <c r="I280">
        <f t="shared" si="89"/>
        <v>16995.620800000001</v>
      </c>
      <c r="J280">
        <f t="shared" si="80"/>
        <v>1250</v>
      </c>
      <c r="K280">
        <f t="shared" si="83"/>
        <v>16496.377456000002</v>
      </c>
      <c r="L280">
        <f t="shared" si="84"/>
        <v>5580.1190280000001</v>
      </c>
      <c r="M280">
        <f t="shared" si="85"/>
        <v>12665.501772</v>
      </c>
      <c r="N280">
        <f t="shared" si="86"/>
        <v>1749.2433439999998</v>
      </c>
      <c r="O280">
        <f t="shared" si="81"/>
        <v>118919.74516666667</v>
      </c>
      <c r="P280">
        <f t="shared" si="90"/>
        <v>1772561.3856000004</v>
      </c>
      <c r="Q280">
        <f t="shared" si="91"/>
        <v>1569190.3855999999</v>
      </c>
      <c r="R280">
        <f t="shared" si="92"/>
        <v>203371</v>
      </c>
      <c r="S280">
        <f t="shared" si="93"/>
        <v>1603572.8885920015</v>
      </c>
      <c r="T280">
        <f t="shared" si="94"/>
        <v>542108.35709600011</v>
      </c>
      <c r="U280">
        <f t="shared" si="95"/>
        <v>1230453.0285040005</v>
      </c>
      <c r="V280">
        <f t="shared" si="96"/>
        <v>168988.49700800001</v>
      </c>
    </row>
    <row r="281" spans="2:22">
      <c r="B281" s="4">
        <v>45139</v>
      </c>
      <c r="C281">
        <f t="shared" si="97"/>
        <v>100760</v>
      </c>
      <c r="D281">
        <f t="shared" si="97"/>
        <v>100760</v>
      </c>
      <c r="E281" s="5">
        <f t="shared" si="79"/>
        <v>50.9</v>
      </c>
      <c r="F281">
        <f t="shared" si="87"/>
        <v>51286.84</v>
      </c>
      <c r="G281">
        <f t="shared" si="78"/>
        <v>152046.84</v>
      </c>
      <c r="H281">
        <f t="shared" si="88"/>
        <v>18245.620800000001</v>
      </c>
      <c r="I281">
        <f t="shared" si="89"/>
        <v>16995.620800000001</v>
      </c>
      <c r="J281">
        <f t="shared" si="80"/>
        <v>1250</v>
      </c>
      <c r="K281">
        <f t="shared" si="83"/>
        <v>16496.377456000002</v>
      </c>
      <c r="L281">
        <f t="shared" si="84"/>
        <v>5580.1190280000001</v>
      </c>
      <c r="M281">
        <f t="shared" si="85"/>
        <v>12665.501772</v>
      </c>
      <c r="N281">
        <f t="shared" si="86"/>
        <v>1749.2433439999998</v>
      </c>
      <c r="O281">
        <f t="shared" si="81"/>
        <v>119918.14316666669</v>
      </c>
      <c r="P281">
        <f t="shared" si="90"/>
        <v>1790807.0064000003</v>
      </c>
      <c r="Q281">
        <f t="shared" si="91"/>
        <v>1586186.0063999998</v>
      </c>
      <c r="R281">
        <f t="shared" si="92"/>
        <v>204621</v>
      </c>
      <c r="S281">
        <f t="shared" si="93"/>
        <v>1620069.2660480016</v>
      </c>
      <c r="T281">
        <f t="shared" si="94"/>
        <v>547688.47612400015</v>
      </c>
      <c r="U281">
        <f t="shared" si="95"/>
        <v>1243118.5302760005</v>
      </c>
      <c r="V281">
        <f t="shared" si="96"/>
        <v>170737.74035199999</v>
      </c>
    </row>
    <row r="282" spans="2:22">
      <c r="B282" s="4">
        <v>45170</v>
      </c>
      <c r="C282">
        <f t="shared" si="97"/>
        <v>100760</v>
      </c>
      <c r="D282">
        <f t="shared" si="97"/>
        <v>100760</v>
      </c>
      <c r="E282" s="5">
        <f t="shared" si="79"/>
        <v>50.9</v>
      </c>
      <c r="F282">
        <f t="shared" si="87"/>
        <v>51286.84</v>
      </c>
      <c r="G282">
        <f t="shared" si="78"/>
        <v>152046.84</v>
      </c>
      <c r="H282">
        <f t="shared" si="88"/>
        <v>18245.620800000001</v>
      </c>
      <c r="I282">
        <f t="shared" si="89"/>
        <v>16995.620800000001</v>
      </c>
      <c r="J282">
        <f t="shared" si="80"/>
        <v>1250</v>
      </c>
      <c r="K282">
        <f t="shared" si="83"/>
        <v>16496.377456000002</v>
      </c>
      <c r="L282">
        <f t="shared" si="84"/>
        <v>5580.1190280000001</v>
      </c>
      <c r="M282">
        <f t="shared" si="85"/>
        <v>12665.501772</v>
      </c>
      <c r="N282">
        <f t="shared" si="86"/>
        <v>1749.2433439999998</v>
      </c>
      <c r="O282">
        <f t="shared" si="81"/>
        <v>120916.54116666669</v>
      </c>
      <c r="P282">
        <f t="shared" si="90"/>
        <v>1809052.6272000002</v>
      </c>
      <c r="Q282">
        <f t="shared" si="91"/>
        <v>1603181.6271999998</v>
      </c>
      <c r="R282">
        <f t="shared" si="92"/>
        <v>205871</v>
      </c>
      <c r="S282">
        <f t="shared" si="93"/>
        <v>1636565.6435040017</v>
      </c>
      <c r="T282">
        <f t="shared" si="94"/>
        <v>553268.5951520002</v>
      </c>
      <c r="U282">
        <f t="shared" si="95"/>
        <v>1255784.0320480005</v>
      </c>
      <c r="V282">
        <f t="shared" si="96"/>
        <v>172486.98369599998</v>
      </c>
    </row>
    <row r="283" spans="2:22">
      <c r="B283" s="4">
        <v>45200</v>
      </c>
      <c r="C283">
        <f t="shared" si="97"/>
        <v>100760</v>
      </c>
      <c r="D283">
        <f t="shared" si="97"/>
        <v>100760</v>
      </c>
      <c r="E283" s="5">
        <f t="shared" si="79"/>
        <v>52.9</v>
      </c>
      <c r="F283">
        <f t="shared" si="87"/>
        <v>53302.04</v>
      </c>
      <c r="G283">
        <f t="shared" si="78"/>
        <v>154062.04</v>
      </c>
      <c r="H283">
        <f t="shared" si="88"/>
        <v>18487.444800000001</v>
      </c>
      <c r="I283">
        <f t="shared" si="89"/>
        <v>17237.444800000001</v>
      </c>
      <c r="J283">
        <f t="shared" si="80"/>
        <v>1250</v>
      </c>
      <c r="K283">
        <f t="shared" si="83"/>
        <v>16714.825135999999</v>
      </c>
      <c r="L283">
        <f t="shared" si="84"/>
        <v>5654.076868000001</v>
      </c>
      <c r="M283">
        <f t="shared" si="85"/>
        <v>12833.367932000001</v>
      </c>
      <c r="N283">
        <f t="shared" si="86"/>
        <v>1772.6196640000001</v>
      </c>
      <c r="O283">
        <f t="shared" si="81"/>
        <v>121896.49150000002</v>
      </c>
      <c r="P283">
        <f t="shared" si="90"/>
        <v>1827298.2480000001</v>
      </c>
      <c r="Q283">
        <f t="shared" si="91"/>
        <v>1620177.2479999997</v>
      </c>
      <c r="R283">
        <f t="shared" si="92"/>
        <v>207121</v>
      </c>
      <c r="S283">
        <f t="shared" si="93"/>
        <v>1653062.0209600017</v>
      </c>
      <c r="T283">
        <f t="shared" si="94"/>
        <v>558848.71418000024</v>
      </c>
      <c r="U283">
        <f t="shared" si="95"/>
        <v>1268449.5338200005</v>
      </c>
      <c r="V283">
        <f t="shared" si="96"/>
        <v>174236.22703999997</v>
      </c>
    </row>
    <row r="284" spans="2:22">
      <c r="B284" s="4">
        <v>45231</v>
      </c>
      <c r="C284">
        <f t="shared" si="97"/>
        <v>100760</v>
      </c>
      <c r="D284">
        <f t="shared" si="97"/>
        <v>100760</v>
      </c>
      <c r="E284" s="5">
        <f t="shared" si="79"/>
        <v>52.9</v>
      </c>
      <c r="F284">
        <f t="shared" si="87"/>
        <v>53302.04</v>
      </c>
      <c r="G284">
        <f t="shared" si="78"/>
        <v>154062.04</v>
      </c>
      <c r="H284">
        <f t="shared" si="88"/>
        <v>18487.444800000001</v>
      </c>
      <c r="I284">
        <f t="shared" si="89"/>
        <v>17237.444800000001</v>
      </c>
      <c r="J284">
        <f t="shared" si="80"/>
        <v>1250</v>
      </c>
      <c r="K284">
        <f t="shared" si="83"/>
        <v>16714.825135999999</v>
      </c>
      <c r="L284">
        <f t="shared" si="84"/>
        <v>5654.076868000001</v>
      </c>
      <c r="M284">
        <f t="shared" si="85"/>
        <v>12833.367932000001</v>
      </c>
      <c r="N284">
        <f t="shared" si="86"/>
        <v>1772.6196640000001</v>
      </c>
      <c r="O284">
        <f t="shared" si="81"/>
        <v>122876.44183333336</v>
      </c>
      <c r="P284">
        <f t="shared" si="90"/>
        <v>1845785.6928000001</v>
      </c>
      <c r="Q284">
        <f t="shared" si="91"/>
        <v>1637414.6927999996</v>
      </c>
      <c r="R284">
        <f t="shared" si="92"/>
        <v>208371</v>
      </c>
      <c r="S284">
        <f t="shared" si="93"/>
        <v>1669776.8460960018</v>
      </c>
      <c r="T284">
        <f t="shared" si="94"/>
        <v>564502.79104800022</v>
      </c>
      <c r="U284">
        <f t="shared" si="95"/>
        <v>1281282.9017520004</v>
      </c>
      <c r="V284">
        <f t="shared" si="96"/>
        <v>176008.84670399997</v>
      </c>
    </row>
    <row r="285" spans="2:22">
      <c r="B285" s="4">
        <v>45261</v>
      </c>
      <c r="C285">
        <f t="shared" si="97"/>
        <v>100760</v>
      </c>
      <c r="D285">
        <f t="shared" si="97"/>
        <v>100760</v>
      </c>
      <c r="E285" s="5">
        <f t="shared" si="79"/>
        <v>52.9</v>
      </c>
      <c r="F285">
        <f t="shared" si="87"/>
        <v>53302.04</v>
      </c>
      <c r="G285">
        <f t="shared" si="78"/>
        <v>154062.04</v>
      </c>
      <c r="H285">
        <f t="shared" si="88"/>
        <v>18487.444800000001</v>
      </c>
      <c r="I285">
        <f t="shared" si="89"/>
        <v>17237.444800000001</v>
      </c>
      <c r="J285">
        <f t="shared" si="80"/>
        <v>1250</v>
      </c>
      <c r="K285">
        <f t="shared" si="83"/>
        <v>16714.825135999999</v>
      </c>
      <c r="L285">
        <f t="shared" si="84"/>
        <v>5654.076868000001</v>
      </c>
      <c r="M285">
        <f t="shared" si="85"/>
        <v>12833.367932000001</v>
      </c>
      <c r="N285">
        <f t="shared" si="86"/>
        <v>1772.6196640000001</v>
      </c>
      <c r="O285">
        <f t="shared" si="81"/>
        <v>123856.39216666669</v>
      </c>
      <c r="P285">
        <f t="shared" si="90"/>
        <v>1864273.1376</v>
      </c>
      <c r="Q285">
        <f t="shared" si="91"/>
        <v>1654652.1375999996</v>
      </c>
      <c r="R285">
        <f t="shared" si="92"/>
        <v>209621</v>
      </c>
      <c r="S285">
        <f t="shared" si="93"/>
        <v>1686491.6712320019</v>
      </c>
      <c r="T285">
        <f t="shared" si="94"/>
        <v>570156.86791600019</v>
      </c>
      <c r="U285">
        <f t="shared" si="95"/>
        <v>1294116.2696840004</v>
      </c>
      <c r="V285">
        <f t="shared" si="96"/>
        <v>177781.46636799996</v>
      </c>
    </row>
    <row r="286" spans="2:22">
      <c r="B286" s="4">
        <v>45292</v>
      </c>
      <c r="C286">
        <f t="shared" si="97"/>
        <v>100760</v>
      </c>
      <c r="D286">
        <f t="shared" si="97"/>
        <v>100760</v>
      </c>
      <c r="E286" s="5">
        <f t="shared" si="79"/>
        <v>54.9</v>
      </c>
      <c r="F286">
        <f t="shared" si="87"/>
        <v>55317.24</v>
      </c>
      <c r="G286">
        <f t="shared" si="78"/>
        <v>156077.24</v>
      </c>
      <c r="H286">
        <f t="shared" si="88"/>
        <v>18729.268799999998</v>
      </c>
      <c r="I286">
        <f t="shared" si="89"/>
        <v>17479.268799999998</v>
      </c>
      <c r="J286">
        <f t="shared" si="80"/>
        <v>1250</v>
      </c>
      <c r="K286">
        <f t="shared" si="83"/>
        <v>16933.272815999997</v>
      </c>
      <c r="L286">
        <f t="shared" si="84"/>
        <v>5728.0347080000001</v>
      </c>
      <c r="M286">
        <f t="shared" si="85"/>
        <v>13001.234091999999</v>
      </c>
      <c r="N286">
        <f t="shared" si="86"/>
        <v>1795.9959839999997</v>
      </c>
      <c r="O286">
        <f t="shared" si="81"/>
        <v>124841.80250000001</v>
      </c>
      <c r="P286">
        <f t="shared" si="90"/>
        <v>1882760.5824</v>
      </c>
      <c r="Q286">
        <f t="shared" si="91"/>
        <v>1671889.5823999995</v>
      </c>
      <c r="R286">
        <f t="shared" si="92"/>
        <v>210871</v>
      </c>
      <c r="S286">
        <f t="shared" si="93"/>
        <v>1703206.4963680019</v>
      </c>
      <c r="T286">
        <f t="shared" si="94"/>
        <v>575810.94478400017</v>
      </c>
      <c r="U286">
        <f t="shared" si="95"/>
        <v>1306949.6376160004</v>
      </c>
      <c r="V286">
        <f t="shared" si="96"/>
        <v>179554.08603199996</v>
      </c>
    </row>
    <row r="287" spans="2:22">
      <c r="B287" s="4">
        <v>45323</v>
      </c>
      <c r="C287">
        <f t="shared" si="97"/>
        <v>100760</v>
      </c>
      <c r="D287">
        <f t="shared" si="97"/>
        <v>100760</v>
      </c>
      <c r="E287" s="5">
        <f t="shared" si="79"/>
        <v>54.9</v>
      </c>
      <c r="F287">
        <f t="shared" si="87"/>
        <v>55317.24</v>
      </c>
      <c r="G287">
        <f t="shared" si="78"/>
        <v>156077.24</v>
      </c>
      <c r="H287">
        <f t="shared" si="88"/>
        <v>18729.268799999998</v>
      </c>
      <c r="I287">
        <f t="shared" si="89"/>
        <v>17479.268799999998</v>
      </c>
      <c r="J287">
        <f t="shared" si="80"/>
        <v>1250</v>
      </c>
      <c r="K287">
        <f t="shared" si="83"/>
        <v>16933.272815999997</v>
      </c>
      <c r="L287">
        <f t="shared" si="84"/>
        <v>5728.0347080000001</v>
      </c>
      <c r="M287">
        <f t="shared" si="85"/>
        <v>13001.234091999999</v>
      </c>
      <c r="N287">
        <f t="shared" si="86"/>
        <v>1795.9959839999997</v>
      </c>
      <c r="O287">
        <f t="shared" si="81"/>
        <v>125827.21283333334</v>
      </c>
      <c r="P287">
        <f t="shared" si="90"/>
        <v>1901489.8511999999</v>
      </c>
      <c r="Q287">
        <f t="shared" si="91"/>
        <v>1689368.8511999995</v>
      </c>
      <c r="R287">
        <f t="shared" si="92"/>
        <v>212121</v>
      </c>
      <c r="S287">
        <f t="shared" si="93"/>
        <v>1720139.769184002</v>
      </c>
      <c r="T287">
        <f t="shared" si="94"/>
        <v>581538.97949200019</v>
      </c>
      <c r="U287">
        <f t="shared" si="95"/>
        <v>1319950.8717080003</v>
      </c>
      <c r="V287">
        <f t="shared" si="96"/>
        <v>181350.08201599997</v>
      </c>
    </row>
    <row r="288" spans="2:22">
      <c r="B288" s="4">
        <v>45352</v>
      </c>
      <c r="C288">
        <f t="shared" si="97"/>
        <v>100760</v>
      </c>
      <c r="D288">
        <f t="shared" si="97"/>
        <v>100760</v>
      </c>
      <c r="E288" s="5">
        <f t="shared" si="79"/>
        <v>54.9</v>
      </c>
      <c r="F288">
        <f t="shared" si="87"/>
        <v>55317.24</v>
      </c>
      <c r="G288">
        <f t="shared" ref="G288:G351" si="98">(IF(OR(B288&lt;G$2,B288&gt;F$2),0,F288+D288))</f>
        <v>156077.24</v>
      </c>
      <c r="H288">
        <f t="shared" si="88"/>
        <v>18729.268799999998</v>
      </c>
      <c r="I288">
        <f t="shared" si="89"/>
        <v>17479.268799999998</v>
      </c>
      <c r="J288">
        <f t="shared" si="80"/>
        <v>1250</v>
      </c>
      <c r="K288">
        <f t="shared" si="83"/>
        <v>16933.272815999997</v>
      </c>
      <c r="L288">
        <f t="shared" si="84"/>
        <v>5728.0347080000001</v>
      </c>
      <c r="M288">
        <f t="shared" si="85"/>
        <v>13001.234091999999</v>
      </c>
      <c r="N288">
        <f t="shared" si="86"/>
        <v>1795.9959839999997</v>
      </c>
      <c r="O288">
        <f t="shared" si="81"/>
        <v>126812.62316666667</v>
      </c>
      <c r="P288">
        <f t="shared" si="90"/>
        <v>1920219.1199999999</v>
      </c>
      <c r="Q288">
        <f t="shared" si="91"/>
        <v>1706848.1199999994</v>
      </c>
      <c r="R288">
        <f t="shared" si="92"/>
        <v>213371</v>
      </c>
      <c r="S288">
        <f t="shared" si="93"/>
        <v>1737073.042000002</v>
      </c>
      <c r="T288">
        <f t="shared" si="94"/>
        <v>587267.01420000021</v>
      </c>
      <c r="U288">
        <f t="shared" si="95"/>
        <v>1332952.1058000003</v>
      </c>
      <c r="V288">
        <f t="shared" si="96"/>
        <v>183146.07799999998</v>
      </c>
    </row>
    <row r="289" spans="2:22">
      <c r="B289" s="4">
        <v>45383</v>
      </c>
      <c r="C289">
        <f t="shared" si="97"/>
        <v>100760</v>
      </c>
      <c r="D289">
        <f t="shared" si="97"/>
        <v>100760</v>
      </c>
      <c r="E289" s="5">
        <f t="shared" si="79"/>
        <v>56.9</v>
      </c>
      <c r="F289">
        <f t="shared" si="87"/>
        <v>57332.44</v>
      </c>
      <c r="G289">
        <f t="shared" si="98"/>
        <v>158092.44</v>
      </c>
      <c r="H289">
        <f t="shared" si="88"/>
        <v>18971.092799999999</v>
      </c>
      <c r="I289">
        <f t="shared" si="89"/>
        <v>17721.092799999999</v>
      </c>
      <c r="J289">
        <f t="shared" si="80"/>
        <v>1250</v>
      </c>
      <c r="K289">
        <f t="shared" si="83"/>
        <v>17151.720495999998</v>
      </c>
      <c r="L289">
        <f t="shared" si="84"/>
        <v>5801.9925480000011</v>
      </c>
      <c r="M289">
        <f t="shared" si="85"/>
        <v>13169.100252</v>
      </c>
      <c r="N289">
        <f t="shared" si="86"/>
        <v>1819.372304</v>
      </c>
      <c r="O289">
        <f t="shared" si="81"/>
        <v>127803.49350000003</v>
      </c>
      <c r="P289">
        <f t="shared" si="90"/>
        <v>1938948.3887999998</v>
      </c>
      <c r="Q289">
        <f t="shared" si="91"/>
        <v>1724327.3887999994</v>
      </c>
      <c r="R289">
        <f t="shared" si="92"/>
        <v>214621</v>
      </c>
      <c r="S289">
        <f t="shared" si="93"/>
        <v>1754006.314816002</v>
      </c>
      <c r="T289">
        <f t="shared" si="94"/>
        <v>592995.04890800023</v>
      </c>
      <c r="U289">
        <f t="shared" si="95"/>
        <v>1345953.3398920002</v>
      </c>
      <c r="V289">
        <f t="shared" si="96"/>
        <v>184942.07398399999</v>
      </c>
    </row>
    <row r="290" spans="2:22">
      <c r="B290" s="4">
        <v>45413</v>
      </c>
      <c r="C290">
        <f t="shared" si="97"/>
        <v>100760</v>
      </c>
      <c r="D290">
        <f t="shared" si="97"/>
        <v>100760</v>
      </c>
      <c r="E290" s="5">
        <f t="shared" si="79"/>
        <v>56.9</v>
      </c>
      <c r="F290">
        <f t="shared" si="87"/>
        <v>57332.44</v>
      </c>
      <c r="G290">
        <f t="shared" si="98"/>
        <v>158092.44</v>
      </c>
      <c r="H290">
        <f t="shared" si="88"/>
        <v>18971.092799999999</v>
      </c>
      <c r="I290">
        <f t="shared" si="89"/>
        <v>17721.092799999999</v>
      </c>
      <c r="J290">
        <f t="shared" si="80"/>
        <v>1250</v>
      </c>
      <c r="K290">
        <f t="shared" si="83"/>
        <v>17151.720495999998</v>
      </c>
      <c r="L290">
        <f t="shared" si="84"/>
        <v>5801.9925480000011</v>
      </c>
      <c r="M290">
        <f t="shared" si="85"/>
        <v>13169.100252</v>
      </c>
      <c r="N290">
        <f t="shared" si="86"/>
        <v>1819.372304</v>
      </c>
      <c r="O290">
        <f t="shared" si="81"/>
        <v>128794.36383333337</v>
      </c>
      <c r="P290">
        <f t="shared" si="90"/>
        <v>1957919.4815999998</v>
      </c>
      <c r="Q290">
        <f t="shared" si="91"/>
        <v>1742048.4815999994</v>
      </c>
      <c r="R290">
        <f t="shared" si="92"/>
        <v>215871</v>
      </c>
      <c r="S290">
        <f t="shared" si="93"/>
        <v>1771158.0353120021</v>
      </c>
      <c r="T290">
        <f t="shared" si="94"/>
        <v>598797.04145600018</v>
      </c>
      <c r="U290">
        <f t="shared" si="95"/>
        <v>1359122.4401440001</v>
      </c>
      <c r="V290">
        <f t="shared" si="96"/>
        <v>186761.44628799998</v>
      </c>
    </row>
    <row r="291" spans="2:22">
      <c r="B291" s="4">
        <v>45444</v>
      </c>
      <c r="C291">
        <f t="shared" si="97"/>
        <v>103769.99999999999</v>
      </c>
      <c r="D291">
        <f t="shared" si="97"/>
        <v>103769.99999999999</v>
      </c>
      <c r="E291" s="5">
        <f t="shared" ref="E291:E321" si="99">E288+A$4</f>
        <v>56.9</v>
      </c>
      <c r="F291">
        <f t="shared" si="87"/>
        <v>59045.12999999999</v>
      </c>
      <c r="G291">
        <f t="shared" si="98"/>
        <v>162815.12999999998</v>
      </c>
      <c r="H291">
        <f t="shared" si="88"/>
        <v>19537.815599999998</v>
      </c>
      <c r="I291">
        <f t="shared" si="89"/>
        <v>18287.815599999998</v>
      </c>
      <c r="J291">
        <f t="shared" si="80"/>
        <v>1250</v>
      </c>
      <c r="K291">
        <f t="shared" si="83"/>
        <v>17663.660091999998</v>
      </c>
      <c r="L291">
        <f t="shared" si="84"/>
        <v>5975.3152709999995</v>
      </c>
      <c r="M291">
        <f t="shared" si="85"/>
        <v>13562.500328999999</v>
      </c>
      <c r="N291">
        <f t="shared" si="86"/>
        <v>1874.1555079999996</v>
      </c>
      <c r="O291">
        <f t="shared" si="81"/>
        <v>129814.8476666667</v>
      </c>
      <c r="P291">
        <f t="shared" si="90"/>
        <v>1976890.5743999998</v>
      </c>
      <c r="Q291">
        <f t="shared" si="91"/>
        <v>1759769.5743999993</v>
      </c>
      <c r="R291">
        <f t="shared" si="92"/>
        <v>217121</v>
      </c>
      <c r="S291">
        <f t="shared" si="93"/>
        <v>1788309.7558080021</v>
      </c>
      <c r="T291">
        <f t="shared" si="94"/>
        <v>604599.03400400013</v>
      </c>
      <c r="U291">
        <f t="shared" si="95"/>
        <v>1372291.540396</v>
      </c>
      <c r="V291">
        <f t="shared" si="96"/>
        <v>188580.81859199997</v>
      </c>
    </row>
    <row r="292" spans="2:22">
      <c r="B292" s="4">
        <v>45474</v>
      </c>
      <c r="C292">
        <f t="shared" si="97"/>
        <v>103769.99999999999</v>
      </c>
      <c r="D292">
        <f t="shared" si="97"/>
        <v>103769.99999999999</v>
      </c>
      <c r="E292" s="5">
        <f t="shared" si="99"/>
        <v>58.9</v>
      </c>
      <c r="F292">
        <f t="shared" si="87"/>
        <v>61120.529999999992</v>
      </c>
      <c r="G292">
        <f t="shared" si="98"/>
        <v>164890.52999999997</v>
      </c>
      <c r="H292">
        <f t="shared" si="88"/>
        <v>19786.863599999997</v>
      </c>
      <c r="I292">
        <f t="shared" si="89"/>
        <v>18536.863599999997</v>
      </c>
      <c r="J292">
        <f t="shared" si="80"/>
        <v>1250</v>
      </c>
      <c r="K292">
        <f t="shared" si="83"/>
        <v>17888.633451999998</v>
      </c>
      <c r="L292">
        <f t="shared" si="84"/>
        <v>6051.4824509999999</v>
      </c>
      <c r="M292">
        <f t="shared" si="85"/>
        <v>13735.381148999997</v>
      </c>
      <c r="N292">
        <f t="shared" si="86"/>
        <v>1898.2301479999994</v>
      </c>
      <c r="O292">
        <f t="shared" si="81"/>
        <v>130840.95483333337</v>
      </c>
      <c r="P292">
        <f t="shared" si="90"/>
        <v>1996428.39</v>
      </c>
      <c r="Q292">
        <f t="shared" si="91"/>
        <v>1778057.3899999994</v>
      </c>
      <c r="R292">
        <f t="shared" si="92"/>
        <v>218371</v>
      </c>
      <c r="S292">
        <f t="shared" si="93"/>
        <v>1805973.415900002</v>
      </c>
      <c r="T292">
        <f t="shared" si="94"/>
        <v>610574.34927500016</v>
      </c>
      <c r="U292">
        <f t="shared" si="95"/>
        <v>1385854.040725</v>
      </c>
      <c r="V292">
        <f t="shared" si="96"/>
        <v>190454.97409999996</v>
      </c>
    </row>
    <row r="293" spans="2:22">
      <c r="B293" s="4">
        <v>45505</v>
      </c>
      <c r="C293">
        <f t="shared" si="97"/>
        <v>103769.99999999999</v>
      </c>
      <c r="D293">
        <f t="shared" si="97"/>
        <v>103769.99999999999</v>
      </c>
      <c r="E293" s="5">
        <f t="shared" si="99"/>
        <v>58.9</v>
      </c>
      <c r="F293">
        <f t="shared" si="87"/>
        <v>61120.529999999992</v>
      </c>
      <c r="G293">
        <f t="shared" si="98"/>
        <v>164890.52999999997</v>
      </c>
      <c r="H293">
        <f t="shared" si="88"/>
        <v>19786.863599999997</v>
      </c>
      <c r="I293">
        <f t="shared" si="89"/>
        <v>18536.863599999997</v>
      </c>
      <c r="J293">
        <f t="shared" si="80"/>
        <v>1250</v>
      </c>
      <c r="K293">
        <f t="shared" si="83"/>
        <v>17888.633451999998</v>
      </c>
      <c r="L293">
        <f t="shared" si="84"/>
        <v>6051.4824509999999</v>
      </c>
      <c r="M293">
        <f t="shared" si="85"/>
        <v>13735.381148999997</v>
      </c>
      <c r="N293">
        <f t="shared" si="86"/>
        <v>1898.2301479999994</v>
      </c>
      <c r="O293">
        <f t="shared" si="81"/>
        <v>131867.06200000003</v>
      </c>
      <c r="P293">
        <f t="shared" si="90"/>
        <v>2016215.2535999999</v>
      </c>
      <c r="Q293">
        <f t="shared" si="91"/>
        <v>1796594.2535999995</v>
      </c>
      <c r="R293">
        <f t="shared" si="92"/>
        <v>219621</v>
      </c>
      <c r="S293">
        <f t="shared" si="93"/>
        <v>1823862.0493520021</v>
      </c>
      <c r="T293">
        <f t="shared" si="94"/>
        <v>616625.83172600018</v>
      </c>
      <c r="U293">
        <f t="shared" si="95"/>
        <v>1399589.421874</v>
      </c>
      <c r="V293">
        <f t="shared" si="96"/>
        <v>192353.20424799997</v>
      </c>
    </row>
    <row r="294" spans="2:22">
      <c r="B294" s="4">
        <v>45536</v>
      </c>
      <c r="C294">
        <f t="shared" si="97"/>
        <v>103769.99999999999</v>
      </c>
      <c r="D294">
        <f t="shared" si="97"/>
        <v>103769.99999999999</v>
      </c>
      <c r="E294" s="5">
        <f t="shared" si="99"/>
        <v>58.9</v>
      </c>
      <c r="F294">
        <f t="shared" si="87"/>
        <v>61120.529999999992</v>
      </c>
      <c r="G294">
        <f t="shared" si="98"/>
        <v>164890.52999999997</v>
      </c>
      <c r="H294">
        <f t="shared" si="88"/>
        <v>19786.863599999997</v>
      </c>
      <c r="I294">
        <f t="shared" si="89"/>
        <v>18536.863599999997</v>
      </c>
      <c r="J294">
        <f t="shared" si="80"/>
        <v>1250</v>
      </c>
      <c r="K294">
        <f t="shared" si="83"/>
        <v>17888.633451999998</v>
      </c>
      <c r="L294">
        <f t="shared" si="84"/>
        <v>6051.4824509999999</v>
      </c>
      <c r="M294">
        <f t="shared" si="85"/>
        <v>13735.381148999997</v>
      </c>
      <c r="N294">
        <f t="shared" si="86"/>
        <v>1898.2301479999994</v>
      </c>
      <c r="O294">
        <f t="shared" si="81"/>
        <v>132893.16916666672</v>
      </c>
      <c r="P294">
        <f t="shared" si="90"/>
        <v>2036002.1172</v>
      </c>
      <c r="Q294">
        <f t="shared" si="91"/>
        <v>1815131.1171999995</v>
      </c>
      <c r="R294">
        <f t="shared" si="92"/>
        <v>220871</v>
      </c>
      <c r="S294">
        <f t="shared" si="93"/>
        <v>1841750.6828040022</v>
      </c>
      <c r="T294">
        <f t="shared" si="94"/>
        <v>622677.3141770002</v>
      </c>
      <c r="U294">
        <f t="shared" si="95"/>
        <v>1413324.803023</v>
      </c>
      <c r="V294">
        <f t="shared" si="96"/>
        <v>194251.43439599997</v>
      </c>
    </row>
    <row r="295" spans="2:22">
      <c r="B295" s="4">
        <v>45566</v>
      </c>
      <c r="C295">
        <f t="shared" ref="C295:D310" si="100">ROUNDUP(C235*1.03*1.03*1.03*1.03*1.03*1.03/100,1)*100</f>
        <v>103769.99999999999</v>
      </c>
      <c r="D295">
        <f t="shared" si="100"/>
        <v>103769.99999999999</v>
      </c>
      <c r="E295" s="5">
        <f t="shared" si="99"/>
        <v>60.9</v>
      </c>
      <c r="F295">
        <f t="shared" si="87"/>
        <v>63195.929999999993</v>
      </c>
      <c r="G295">
        <f t="shared" si="98"/>
        <v>166965.93</v>
      </c>
      <c r="H295">
        <f t="shared" si="88"/>
        <v>20035.911599999999</v>
      </c>
      <c r="I295">
        <f t="shared" si="89"/>
        <v>18785.911599999999</v>
      </c>
      <c r="J295">
        <f t="shared" si="80"/>
        <v>1250</v>
      </c>
      <c r="K295">
        <f t="shared" si="83"/>
        <v>18113.606811999998</v>
      </c>
      <c r="L295">
        <f t="shared" si="84"/>
        <v>6127.6496310000002</v>
      </c>
      <c r="M295">
        <f t="shared" si="85"/>
        <v>13908.261968999999</v>
      </c>
      <c r="N295">
        <f t="shared" si="86"/>
        <v>1922.3047879999997</v>
      </c>
      <c r="O295">
        <f t="shared" si="81"/>
        <v>133924.89966666669</v>
      </c>
      <c r="P295">
        <f t="shared" si="90"/>
        <v>2055788.9808</v>
      </c>
      <c r="Q295">
        <f t="shared" si="91"/>
        <v>1833667.9807999996</v>
      </c>
      <c r="R295">
        <f t="shared" si="92"/>
        <v>222121</v>
      </c>
      <c r="S295">
        <f t="shared" si="93"/>
        <v>1859639.3162560023</v>
      </c>
      <c r="T295">
        <f t="shared" si="94"/>
        <v>628728.79662800021</v>
      </c>
      <c r="U295">
        <f t="shared" si="95"/>
        <v>1427060.184172</v>
      </c>
      <c r="V295">
        <f t="shared" si="96"/>
        <v>196149.66454399997</v>
      </c>
    </row>
    <row r="296" spans="2:22">
      <c r="B296" s="4">
        <v>45597</v>
      </c>
      <c r="C296">
        <f t="shared" si="100"/>
        <v>103769.99999999999</v>
      </c>
      <c r="D296">
        <f t="shared" si="100"/>
        <v>103769.99999999999</v>
      </c>
      <c r="E296" s="5">
        <f t="shared" si="99"/>
        <v>60.9</v>
      </c>
      <c r="F296">
        <f t="shared" si="87"/>
        <v>63195.929999999993</v>
      </c>
      <c r="G296">
        <f t="shared" si="98"/>
        <v>166965.93</v>
      </c>
      <c r="H296">
        <f t="shared" si="88"/>
        <v>20035.911599999999</v>
      </c>
      <c r="I296">
        <f t="shared" si="89"/>
        <v>18785.911599999999</v>
      </c>
      <c r="J296">
        <f t="shared" si="80"/>
        <v>1250</v>
      </c>
      <c r="K296">
        <f t="shared" si="83"/>
        <v>18113.606811999998</v>
      </c>
      <c r="L296">
        <f t="shared" si="84"/>
        <v>6127.6496310000002</v>
      </c>
      <c r="M296">
        <f t="shared" si="85"/>
        <v>13908.261968999999</v>
      </c>
      <c r="N296">
        <f t="shared" si="86"/>
        <v>1922.3047879999997</v>
      </c>
      <c r="O296">
        <f t="shared" si="81"/>
        <v>134956.6301666667</v>
      </c>
      <c r="P296">
        <f t="shared" si="90"/>
        <v>2075824.8924</v>
      </c>
      <c r="Q296">
        <f t="shared" si="91"/>
        <v>1852453.8923999995</v>
      </c>
      <c r="R296">
        <f t="shared" si="92"/>
        <v>223371</v>
      </c>
      <c r="S296">
        <f t="shared" si="93"/>
        <v>1877752.9230680023</v>
      </c>
      <c r="T296">
        <f t="shared" si="94"/>
        <v>634856.44625900022</v>
      </c>
      <c r="U296">
        <f t="shared" si="95"/>
        <v>1440968.4461410001</v>
      </c>
      <c r="V296">
        <f t="shared" si="96"/>
        <v>198071.96933199998</v>
      </c>
    </row>
    <row r="297" spans="2:22">
      <c r="B297" s="4">
        <v>45627</v>
      </c>
      <c r="C297">
        <f t="shared" si="100"/>
        <v>103769.99999999999</v>
      </c>
      <c r="D297">
        <f t="shared" si="100"/>
        <v>103769.99999999999</v>
      </c>
      <c r="E297" s="5">
        <f t="shared" si="99"/>
        <v>60.9</v>
      </c>
      <c r="F297">
        <f t="shared" si="87"/>
        <v>63195.929999999993</v>
      </c>
      <c r="G297">
        <f t="shared" si="98"/>
        <v>166965.93</v>
      </c>
      <c r="H297">
        <f t="shared" si="88"/>
        <v>20035.911599999999</v>
      </c>
      <c r="I297">
        <f t="shared" si="89"/>
        <v>18785.911599999999</v>
      </c>
      <c r="J297">
        <f t="shared" si="80"/>
        <v>1250</v>
      </c>
      <c r="K297">
        <f t="shared" si="83"/>
        <v>18113.606811999998</v>
      </c>
      <c r="L297">
        <f t="shared" si="84"/>
        <v>6127.6496310000002</v>
      </c>
      <c r="M297">
        <f t="shared" si="85"/>
        <v>13908.261968999999</v>
      </c>
      <c r="N297">
        <f t="shared" si="86"/>
        <v>1922.3047879999997</v>
      </c>
      <c r="O297">
        <f t="shared" si="81"/>
        <v>135988.3606666667</v>
      </c>
      <c r="P297">
        <f t="shared" si="90"/>
        <v>2095860.804</v>
      </c>
      <c r="Q297">
        <f t="shared" si="91"/>
        <v>1871239.8039999995</v>
      </c>
      <c r="R297">
        <f t="shared" si="92"/>
        <v>224621</v>
      </c>
      <c r="S297">
        <f t="shared" si="93"/>
        <v>1895866.5298800024</v>
      </c>
      <c r="T297">
        <f t="shared" si="94"/>
        <v>640984.09589000023</v>
      </c>
      <c r="U297">
        <f t="shared" si="95"/>
        <v>1454876.7081100002</v>
      </c>
      <c r="V297">
        <f t="shared" si="96"/>
        <v>199994.27411999999</v>
      </c>
    </row>
    <row r="298" spans="2:22">
      <c r="B298" s="4">
        <v>45658</v>
      </c>
      <c r="C298">
        <f t="shared" si="100"/>
        <v>103769.99999999999</v>
      </c>
      <c r="D298">
        <f t="shared" si="100"/>
        <v>103769.99999999999</v>
      </c>
      <c r="E298" s="5">
        <f t="shared" si="99"/>
        <v>62.9</v>
      </c>
      <c r="F298">
        <f t="shared" si="87"/>
        <v>65271.329999999987</v>
      </c>
      <c r="G298">
        <f t="shared" si="98"/>
        <v>169041.32999999996</v>
      </c>
      <c r="H298">
        <f t="shared" si="88"/>
        <v>20284.959599999995</v>
      </c>
      <c r="I298">
        <f t="shared" si="89"/>
        <v>19034.959599999995</v>
      </c>
      <c r="J298">
        <f t="shared" si="80"/>
        <v>1250</v>
      </c>
      <c r="K298">
        <f t="shared" si="83"/>
        <v>18338.580171999994</v>
      </c>
      <c r="L298">
        <f t="shared" si="84"/>
        <v>6203.8168109999988</v>
      </c>
      <c r="M298">
        <f t="shared" si="85"/>
        <v>14081.142788999996</v>
      </c>
      <c r="N298">
        <f t="shared" si="86"/>
        <v>1946.3794279999993</v>
      </c>
      <c r="O298">
        <f t="shared" si="81"/>
        <v>137025.71450000003</v>
      </c>
      <c r="P298">
        <f t="shared" si="90"/>
        <v>2115896.7156000002</v>
      </c>
      <c r="Q298">
        <f t="shared" si="91"/>
        <v>1890025.7155999995</v>
      </c>
      <c r="R298">
        <f t="shared" si="92"/>
        <v>225871</v>
      </c>
      <c r="S298">
        <f t="shared" si="93"/>
        <v>1913980.1366920024</v>
      </c>
      <c r="T298">
        <f t="shared" si="94"/>
        <v>647111.74552100024</v>
      </c>
      <c r="U298">
        <f t="shared" si="95"/>
        <v>1468784.9700790003</v>
      </c>
      <c r="V298">
        <f t="shared" si="96"/>
        <v>201916.578908</v>
      </c>
    </row>
    <row r="299" spans="2:22">
      <c r="B299" s="4">
        <v>45689</v>
      </c>
      <c r="C299">
        <f t="shared" si="100"/>
        <v>103769.99999999999</v>
      </c>
      <c r="D299">
        <f t="shared" si="100"/>
        <v>103769.99999999999</v>
      </c>
      <c r="E299" s="5">
        <f t="shared" si="99"/>
        <v>62.9</v>
      </c>
      <c r="F299">
        <f t="shared" si="87"/>
        <v>65271.329999999987</v>
      </c>
      <c r="G299">
        <f t="shared" si="98"/>
        <v>169041.32999999996</v>
      </c>
      <c r="H299">
        <f t="shared" si="88"/>
        <v>20284.959599999995</v>
      </c>
      <c r="I299">
        <f t="shared" si="89"/>
        <v>19034.959599999995</v>
      </c>
      <c r="J299">
        <f t="shared" si="80"/>
        <v>1250</v>
      </c>
      <c r="K299">
        <f t="shared" si="83"/>
        <v>18338.580171999994</v>
      </c>
      <c r="L299">
        <f t="shared" si="84"/>
        <v>6203.8168109999988</v>
      </c>
      <c r="M299">
        <f t="shared" si="85"/>
        <v>14081.142788999996</v>
      </c>
      <c r="N299">
        <f t="shared" si="86"/>
        <v>1946.3794279999993</v>
      </c>
      <c r="O299">
        <f t="shared" si="81"/>
        <v>138063.06833333339</v>
      </c>
      <c r="P299">
        <f t="shared" si="90"/>
        <v>2136181.6752000004</v>
      </c>
      <c r="Q299">
        <f t="shared" si="91"/>
        <v>1909060.6751999995</v>
      </c>
      <c r="R299">
        <f t="shared" si="92"/>
        <v>227121</v>
      </c>
      <c r="S299">
        <f t="shared" si="93"/>
        <v>1932318.7168640024</v>
      </c>
      <c r="T299">
        <f t="shared" si="94"/>
        <v>653315.56233200023</v>
      </c>
      <c r="U299">
        <f t="shared" si="95"/>
        <v>1482866.1128680003</v>
      </c>
      <c r="V299">
        <f t="shared" si="96"/>
        <v>203862.95833599998</v>
      </c>
    </row>
    <row r="300" spans="2:22">
      <c r="B300" s="4">
        <v>45717</v>
      </c>
      <c r="C300">
        <f t="shared" si="100"/>
        <v>103769.99999999999</v>
      </c>
      <c r="D300">
        <f t="shared" si="100"/>
        <v>103769.99999999999</v>
      </c>
      <c r="E300" s="5">
        <f t="shared" si="99"/>
        <v>62.9</v>
      </c>
      <c r="F300">
        <f t="shared" si="87"/>
        <v>65271.329999999987</v>
      </c>
      <c r="G300">
        <f t="shared" si="98"/>
        <v>169041.32999999996</v>
      </c>
      <c r="H300">
        <f t="shared" si="88"/>
        <v>20284.959599999995</v>
      </c>
      <c r="I300">
        <f t="shared" si="89"/>
        <v>19034.959599999995</v>
      </c>
      <c r="J300">
        <f t="shared" si="80"/>
        <v>1250</v>
      </c>
      <c r="K300">
        <f t="shared" si="83"/>
        <v>18338.580171999994</v>
      </c>
      <c r="L300">
        <f t="shared" si="84"/>
        <v>6203.8168109999988</v>
      </c>
      <c r="M300">
        <f t="shared" si="85"/>
        <v>14081.142788999996</v>
      </c>
      <c r="N300">
        <f t="shared" si="86"/>
        <v>1946.3794279999993</v>
      </c>
      <c r="O300">
        <f t="shared" si="81"/>
        <v>139100.42216666669</v>
      </c>
      <c r="P300">
        <f t="shared" si="90"/>
        <v>2156466.6348000006</v>
      </c>
      <c r="Q300">
        <f t="shared" si="91"/>
        <v>1928095.6347999994</v>
      </c>
      <c r="R300">
        <f t="shared" si="92"/>
        <v>228371</v>
      </c>
      <c r="S300">
        <f t="shared" si="93"/>
        <v>1950657.2970360024</v>
      </c>
      <c r="T300">
        <f t="shared" si="94"/>
        <v>659519.37914300023</v>
      </c>
      <c r="U300">
        <f t="shared" si="95"/>
        <v>1496947.2556570002</v>
      </c>
      <c r="V300">
        <f t="shared" si="96"/>
        <v>205809.33776399997</v>
      </c>
    </row>
    <row r="301" spans="2:22">
      <c r="B301" s="4">
        <v>45748</v>
      </c>
      <c r="C301">
        <f t="shared" si="100"/>
        <v>103769.99999999999</v>
      </c>
      <c r="D301">
        <f t="shared" si="100"/>
        <v>103769.99999999999</v>
      </c>
      <c r="E301" s="5">
        <f t="shared" si="99"/>
        <v>64.900000000000006</v>
      </c>
      <c r="F301">
        <f t="shared" si="87"/>
        <v>67346.73</v>
      </c>
      <c r="G301">
        <f t="shared" si="98"/>
        <v>171116.72999999998</v>
      </c>
      <c r="H301">
        <f t="shared" si="88"/>
        <v>20534.007599999997</v>
      </c>
      <c r="I301">
        <f t="shared" si="89"/>
        <v>19284.007599999997</v>
      </c>
      <c r="J301">
        <f t="shared" si="80"/>
        <v>1250</v>
      </c>
      <c r="K301">
        <f t="shared" si="83"/>
        <v>18563.553531999998</v>
      </c>
      <c r="L301">
        <f t="shared" si="84"/>
        <v>6279.9839910000001</v>
      </c>
      <c r="M301">
        <f t="shared" si="85"/>
        <v>14254.023608999998</v>
      </c>
      <c r="N301">
        <f t="shared" si="86"/>
        <v>1970.4540679999996</v>
      </c>
      <c r="O301">
        <f t="shared" si="81"/>
        <v>140143.39933333339</v>
      </c>
      <c r="P301">
        <f t="shared" si="90"/>
        <v>2176751.5944000008</v>
      </c>
      <c r="Q301">
        <f t="shared" si="91"/>
        <v>1947130.5943999994</v>
      </c>
      <c r="R301">
        <f t="shared" si="92"/>
        <v>229621</v>
      </c>
      <c r="S301">
        <f t="shared" si="93"/>
        <v>1968995.8772080024</v>
      </c>
      <c r="T301">
        <f t="shared" si="94"/>
        <v>665723.19595400023</v>
      </c>
      <c r="U301">
        <f t="shared" si="95"/>
        <v>1511028.3984460002</v>
      </c>
      <c r="V301">
        <f t="shared" si="96"/>
        <v>207755.71719199995</v>
      </c>
    </row>
    <row r="302" spans="2:22">
      <c r="B302" s="4">
        <v>45778</v>
      </c>
      <c r="C302">
        <f t="shared" si="100"/>
        <v>103769.99999999999</v>
      </c>
      <c r="D302">
        <f t="shared" si="100"/>
        <v>103769.99999999999</v>
      </c>
      <c r="E302" s="5">
        <f t="shared" si="99"/>
        <v>64.900000000000006</v>
      </c>
      <c r="F302">
        <f t="shared" si="87"/>
        <v>67346.73</v>
      </c>
      <c r="G302">
        <f t="shared" si="98"/>
        <v>171116.72999999998</v>
      </c>
      <c r="H302">
        <f t="shared" si="88"/>
        <v>20534.007599999997</v>
      </c>
      <c r="I302">
        <f t="shared" si="89"/>
        <v>19284.007599999997</v>
      </c>
      <c r="J302">
        <f t="shared" si="80"/>
        <v>1250</v>
      </c>
      <c r="K302">
        <f t="shared" si="83"/>
        <v>18563.553531999998</v>
      </c>
      <c r="L302">
        <f t="shared" si="84"/>
        <v>6279.9839910000001</v>
      </c>
      <c r="M302">
        <f t="shared" si="85"/>
        <v>14254.023608999998</v>
      </c>
      <c r="N302">
        <f t="shared" si="86"/>
        <v>1970.4540679999996</v>
      </c>
      <c r="O302">
        <f t="shared" si="81"/>
        <v>141186.37650000004</v>
      </c>
      <c r="P302">
        <f t="shared" si="90"/>
        <v>2197285.6020000009</v>
      </c>
      <c r="Q302">
        <f t="shared" si="91"/>
        <v>1966414.6019999993</v>
      </c>
      <c r="R302">
        <f t="shared" si="92"/>
        <v>230871</v>
      </c>
      <c r="S302">
        <f t="shared" si="93"/>
        <v>1987559.4307400023</v>
      </c>
      <c r="T302">
        <f t="shared" si="94"/>
        <v>672003.17994500021</v>
      </c>
      <c r="U302">
        <f t="shared" si="95"/>
        <v>1525282.4220550002</v>
      </c>
      <c r="V302">
        <f t="shared" si="96"/>
        <v>209726.17125999994</v>
      </c>
    </row>
    <row r="303" spans="2:22">
      <c r="B303" s="4">
        <v>45809</v>
      </c>
      <c r="C303">
        <f t="shared" si="100"/>
        <v>106880</v>
      </c>
      <c r="D303">
        <f t="shared" si="100"/>
        <v>106880</v>
      </c>
      <c r="E303" s="5">
        <f t="shared" si="99"/>
        <v>64.900000000000006</v>
      </c>
      <c r="F303">
        <f t="shared" si="87"/>
        <v>69365.12000000001</v>
      </c>
      <c r="G303">
        <f t="shared" si="98"/>
        <v>176245.12</v>
      </c>
      <c r="H303">
        <f t="shared" si="88"/>
        <v>21149.414399999998</v>
      </c>
      <c r="I303">
        <f t="shared" si="89"/>
        <v>19899.414399999998</v>
      </c>
      <c r="J303">
        <f t="shared" ref="J303:J321" si="101">(IF(OR(B303&lt;G$2,B303&gt;(F$2-2*365)),0,1250))</f>
        <v>1250</v>
      </c>
      <c r="K303">
        <f t="shared" si="83"/>
        <v>19119.471007999997</v>
      </c>
      <c r="L303">
        <f t="shared" si="84"/>
        <v>6468.1959040000002</v>
      </c>
      <c r="M303">
        <f t="shared" si="85"/>
        <v>14681.218496</v>
      </c>
      <c r="N303">
        <f t="shared" si="86"/>
        <v>2029.9433919999999</v>
      </c>
      <c r="O303">
        <f t="shared" si="81"/>
        <v>142260.49533333335</v>
      </c>
      <c r="P303">
        <f t="shared" si="90"/>
        <v>2217819.609600001</v>
      </c>
      <c r="Q303">
        <f t="shared" si="91"/>
        <v>1985698.6095999992</v>
      </c>
      <c r="R303">
        <f t="shared" si="92"/>
        <v>232121</v>
      </c>
      <c r="S303">
        <f t="shared" si="93"/>
        <v>2006122.9842720022</v>
      </c>
      <c r="T303">
        <f t="shared" si="94"/>
        <v>678283.1639360002</v>
      </c>
      <c r="U303">
        <f t="shared" si="95"/>
        <v>1539536.4456640002</v>
      </c>
      <c r="V303">
        <f t="shared" si="96"/>
        <v>211696.62532799994</v>
      </c>
    </row>
    <row r="304" spans="2:22">
      <c r="B304" s="4">
        <v>45839</v>
      </c>
      <c r="C304">
        <f t="shared" si="100"/>
        <v>106880</v>
      </c>
      <c r="D304">
        <f t="shared" si="100"/>
        <v>106880</v>
      </c>
      <c r="E304" s="5">
        <f t="shared" si="99"/>
        <v>66.900000000000006</v>
      </c>
      <c r="F304">
        <f t="shared" si="87"/>
        <v>71502.720000000016</v>
      </c>
      <c r="G304">
        <f t="shared" si="98"/>
        <v>178382.72000000003</v>
      </c>
      <c r="H304">
        <f t="shared" si="88"/>
        <v>21405.926400000004</v>
      </c>
      <c r="I304">
        <f t="shared" si="89"/>
        <v>20155.926400000004</v>
      </c>
      <c r="J304">
        <f t="shared" si="101"/>
        <v>1250</v>
      </c>
      <c r="K304">
        <f t="shared" si="83"/>
        <v>19351.186848000005</v>
      </c>
      <c r="L304">
        <f t="shared" si="84"/>
        <v>6546.645824000002</v>
      </c>
      <c r="M304">
        <f t="shared" si="85"/>
        <v>14859.280576000003</v>
      </c>
      <c r="N304">
        <f t="shared" si="86"/>
        <v>2054.739552</v>
      </c>
      <c r="O304">
        <f t="shared" si="81"/>
        <v>143340.4041666667</v>
      </c>
      <c r="P304">
        <f t="shared" si="90"/>
        <v>2238969.0240000011</v>
      </c>
      <c r="Q304">
        <f t="shared" si="91"/>
        <v>2005598.023999999</v>
      </c>
      <c r="R304">
        <f t="shared" si="92"/>
        <v>233371</v>
      </c>
      <c r="S304">
        <f t="shared" si="93"/>
        <v>2025242.4552800022</v>
      </c>
      <c r="T304">
        <f t="shared" si="94"/>
        <v>684751.35984000016</v>
      </c>
      <c r="U304">
        <f t="shared" si="95"/>
        <v>1554217.6641600002</v>
      </c>
      <c r="V304">
        <f t="shared" si="96"/>
        <v>213726.56871999992</v>
      </c>
    </row>
    <row r="305" spans="2:22">
      <c r="B305" s="4">
        <v>45870</v>
      </c>
      <c r="C305">
        <f t="shared" si="100"/>
        <v>106880</v>
      </c>
      <c r="D305">
        <f t="shared" si="100"/>
        <v>106880</v>
      </c>
      <c r="E305" s="5">
        <f t="shared" si="99"/>
        <v>66.900000000000006</v>
      </c>
      <c r="F305">
        <f t="shared" si="87"/>
        <v>71502.720000000016</v>
      </c>
      <c r="G305">
        <f t="shared" si="98"/>
        <v>178382.72000000003</v>
      </c>
      <c r="H305">
        <f t="shared" si="88"/>
        <v>21405.926400000004</v>
      </c>
      <c r="I305">
        <f t="shared" si="89"/>
        <v>20155.926400000004</v>
      </c>
      <c r="J305">
        <f t="shared" si="101"/>
        <v>1250</v>
      </c>
      <c r="K305">
        <f t="shared" si="83"/>
        <v>19351.186848000005</v>
      </c>
      <c r="L305">
        <f t="shared" si="84"/>
        <v>6546.645824000002</v>
      </c>
      <c r="M305">
        <f t="shared" si="85"/>
        <v>14859.280576000003</v>
      </c>
      <c r="N305">
        <f t="shared" si="86"/>
        <v>2054.739552</v>
      </c>
      <c r="O305">
        <f t="shared" si="81"/>
        <v>144420.31300000002</v>
      </c>
      <c r="P305">
        <f t="shared" si="90"/>
        <v>2260374.9504000014</v>
      </c>
      <c r="Q305">
        <f t="shared" si="91"/>
        <v>2025753.950399999</v>
      </c>
      <c r="R305">
        <f t="shared" si="92"/>
        <v>234621</v>
      </c>
      <c r="S305">
        <f t="shared" si="93"/>
        <v>2044593.6421280021</v>
      </c>
      <c r="T305">
        <f t="shared" si="94"/>
        <v>691298.00566400017</v>
      </c>
      <c r="U305">
        <f t="shared" si="95"/>
        <v>1569076.9447360002</v>
      </c>
      <c r="V305">
        <f t="shared" si="96"/>
        <v>215781.30827199994</v>
      </c>
    </row>
    <row r="306" spans="2:22">
      <c r="B306" s="4">
        <v>45901</v>
      </c>
      <c r="C306">
        <f t="shared" si="100"/>
        <v>106880</v>
      </c>
      <c r="D306">
        <f t="shared" si="100"/>
        <v>106880</v>
      </c>
      <c r="E306" s="5">
        <f t="shared" si="99"/>
        <v>66.900000000000006</v>
      </c>
      <c r="F306">
        <f t="shared" si="87"/>
        <v>71502.720000000016</v>
      </c>
      <c r="G306">
        <f t="shared" si="98"/>
        <v>178382.72000000003</v>
      </c>
      <c r="H306">
        <f t="shared" si="88"/>
        <v>21405.926400000004</v>
      </c>
      <c r="I306">
        <f t="shared" si="89"/>
        <v>20155.926400000004</v>
      </c>
      <c r="J306">
        <f t="shared" si="101"/>
        <v>1250</v>
      </c>
      <c r="K306">
        <f t="shared" si="83"/>
        <v>19351.186848000005</v>
      </c>
      <c r="L306">
        <f t="shared" si="84"/>
        <v>6546.645824000002</v>
      </c>
      <c r="M306">
        <f t="shared" si="85"/>
        <v>14859.280576000003</v>
      </c>
      <c r="N306">
        <f t="shared" si="86"/>
        <v>2054.739552</v>
      </c>
      <c r="O306">
        <f t="shared" si="81"/>
        <v>145500.22183333337</v>
      </c>
      <c r="P306">
        <f t="shared" si="90"/>
        <v>2281780.8768000016</v>
      </c>
      <c r="Q306">
        <f t="shared" si="91"/>
        <v>2045909.876799999</v>
      </c>
      <c r="R306">
        <f t="shared" si="92"/>
        <v>235871</v>
      </c>
      <c r="S306">
        <f t="shared" si="93"/>
        <v>2063944.8289760021</v>
      </c>
      <c r="T306">
        <f t="shared" si="94"/>
        <v>697844.65148800018</v>
      </c>
      <c r="U306">
        <f t="shared" si="95"/>
        <v>1583936.2253120001</v>
      </c>
      <c r="V306">
        <f t="shared" si="96"/>
        <v>217836.04782399995</v>
      </c>
    </row>
    <row r="307" spans="2:22">
      <c r="B307" s="4">
        <v>45931</v>
      </c>
      <c r="C307">
        <f t="shared" si="100"/>
        <v>106880</v>
      </c>
      <c r="D307">
        <f t="shared" si="100"/>
        <v>106880</v>
      </c>
      <c r="E307" s="5">
        <f t="shared" si="99"/>
        <v>68.900000000000006</v>
      </c>
      <c r="F307">
        <f t="shared" si="87"/>
        <v>73640.320000000007</v>
      </c>
      <c r="G307">
        <f t="shared" si="98"/>
        <v>180520.32000000001</v>
      </c>
      <c r="H307">
        <f t="shared" si="88"/>
        <v>21662.438399999999</v>
      </c>
      <c r="I307">
        <f t="shared" si="89"/>
        <v>20412.438399999999</v>
      </c>
      <c r="J307">
        <f t="shared" si="101"/>
        <v>1250</v>
      </c>
      <c r="K307">
        <f t="shared" si="83"/>
        <v>19582.902687999998</v>
      </c>
      <c r="L307">
        <f t="shared" si="84"/>
        <v>6625.0957440000011</v>
      </c>
      <c r="M307">
        <f t="shared" si="85"/>
        <v>15037.342656000001</v>
      </c>
      <c r="N307">
        <f t="shared" si="86"/>
        <v>2079.5357119999999</v>
      </c>
      <c r="O307">
        <f t="shared" si="81"/>
        <v>146585.9206666667</v>
      </c>
      <c r="P307">
        <f t="shared" si="90"/>
        <v>2303186.8032000018</v>
      </c>
      <c r="Q307">
        <f t="shared" si="91"/>
        <v>2066065.803199999</v>
      </c>
      <c r="R307">
        <f t="shared" si="92"/>
        <v>237121</v>
      </c>
      <c r="S307">
        <f t="shared" si="93"/>
        <v>2083296.015824002</v>
      </c>
      <c r="T307">
        <f t="shared" si="94"/>
        <v>704391.29731200018</v>
      </c>
      <c r="U307">
        <f t="shared" si="95"/>
        <v>1598795.5058880001</v>
      </c>
      <c r="V307">
        <f t="shared" si="96"/>
        <v>219890.78737599996</v>
      </c>
    </row>
    <row r="308" spans="2:22">
      <c r="B308" s="4">
        <v>45962</v>
      </c>
      <c r="C308">
        <f t="shared" si="100"/>
        <v>106880</v>
      </c>
      <c r="D308">
        <f t="shared" si="100"/>
        <v>106880</v>
      </c>
      <c r="E308" s="5">
        <f t="shared" si="99"/>
        <v>68.900000000000006</v>
      </c>
      <c r="F308">
        <f t="shared" si="87"/>
        <v>73640.320000000007</v>
      </c>
      <c r="G308">
        <f t="shared" si="98"/>
        <v>180520.32000000001</v>
      </c>
      <c r="H308">
        <f t="shared" si="88"/>
        <v>21662.438399999999</v>
      </c>
      <c r="I308">
        <f t="shared" si="89"/>
        <v>20412.438399999999</v>
      </c>
      <c r="J308">
        <f t="shared" si="101"/>
        <v>1250</v>
      </c>
      <c r="K308">
        <f t="shared" si="83"/>
        <v>19582.902687999998</v>
      </c>
      <c r="L308">
        <f t="shared" si="84"/>
        <v>6625.0957440000011</v>
      </c>
      <c r="M308">
        <f t="shared" si="85"/>
        <v>15037.342656000001</v>
      </c>
      <c r="N308">
        <f t="shared" si="86"/>
        <v>2079.5357119999999</v>
      </c>
      <c r="O308">
        <f t="shared" si="81"/>
        <v>147671.61950000003</v>
      </c>
      <c r="P308">
        <f t="shared" si="90"/>
        <v>2324849.2416000017</v>
      </c>
      <c r="Q308">
        <f t="shared" si="91"/>
        <v>2086478.2415999991</v>
      </c>
      <c r="R308">
        <f t="shared" si="92"/>
        <v>238371</v>
      </c>
      <c r="S308">
        <f t="shared" si="93"/>
        <v>2102878.9185120021</v>
      </c>
      <c r="T308">
        <f t="shared" si="94"/>
        <v>711016.39305600023</v>
      </c>
      <c r="U308">
        <f t="shared" si="95"/>
        <v>1613832.8485440002</v>
      </c>
      <c r="V308">
        <f t="shared" si="96"/>
        <v>221970.32308799998</v>
      </c>
    </row>
    <row r="309" spans="2:22">
      <c r="B309" s="4">
        <v>45992</v>
      </c>
      <c r="C309">
        <f t="shared" si="100"/>
        <v>106880</v>
      </c>
      <c r="D309">
        <f t="shared" si="100"/>
        <v>106880</v>
      </c>
      <c r="E309" s="5">
        <f t="shared" si="99"/>
        <v>68.900000000000006</v>
      </c>
      <c r="F309">
        <f t="shared" si="87"/>
        <v>73640.320000000007</v>
      </c>
      <c r="G309">
        <f t="shared" si="98"/>
        <v>180520.32000000001</v>
      </c>
      <c r="H309">
        <f t="shared" si="88"/>
        <v>21662.438399999999</v>
      </c>
      <c r="I309">
        <f t="shared" si="89"/>
        <v>20412.438399999999</v>
      </c>
      <c r="J309">
        <f t="shared" si="101"/>
        <v>1250</v>
      </c>
      <c r="K309">
        <f t="shared" si="83"/>
        <v>19582.902687999998</v>
      </c>
      <c r="L309">
        <f t="shared" si="84"/>
        <v>6625.0957440000011</v>
      </c>
      <c r="M309">
        <f t="shared" si="85"/>
        <v>15037.342656000001</v>
      </c>
      <c r="N309">
        <f t="shared" si="86"/>
        <v>2079.5357119999999</v>
      </c>
      <c r="O309">
        <f t="shared" si="81"/>
        <v>148757.31833333336</v>
      </c>
      <c r="P309">
        <f t="shared" si="90"/>
        <v>2346511.6800000016</v>
      </c>
      <c r="Q309">
        <f t="shared" si="91"/>
        <v>2106890.6799999992</v>
      </c>
      <c r="R309">
        <f t="shared" si="92"/>
        <v>239621</v>
      </c>
      <c r="S309">
        <f t="shared" si="93"/>
        <v>2122461.821200002</v>
      </c>
      <c r="T309">
        <f t="shared" si="94"/>
        <v>717641.48880000028</v>
      </c>
      <c r="U309">
        <f t="shared" si="95"/>
        <v>1628870.1912000002</v>
      </c>
      <c r="V309">
        <f t="shared" si="96"/>
        <v>224049.85879999999</v>
      </c>
    </row>
    <row r="310" spans="2:22">
      <c r="B310" s="4">
        <v>46023</v>
      </c>
      <c r="C310">
        <f t="shared" si="100"/>
        <v>106880</v>
      </c>
      <c r="D310">
        <f t="shared" si="100"/>
        <v>106880</v>
      </c>
      <c r="E310" s="5">
        <f t="shared" si="99"/>
        <v>70.900000000000006</v>
      </c>
      <c r="F310">
        <f t="shared" si="87"/>
        <v>75777.920000000013</v>
      </c>
      <c r="G310">
        <f t="shared" si="98"/>
        <v>182657.92000000001</v>
      </c>
      <c r="H310">
        <f t="shared" si="88"/>
        <v>21918.950400000002</v>
      </c>
      <c r="I310">
        <f t="shared" si="89"/>
        <v>20668.950400000002</v>
      </c>
      <c r="J310">
        <f t="shared" si="101"/>
        <v>1250</v>
      </c>
      <c r="K310">
        <f t="shared" si="83"/>
        <v>19814.618528000003</v>
      </c>
      <c r="L310">
        <f t="shared" si="84"/>
        <v>6703.5456640000011</v>
      </c>
      <c r="M310">
        <f t="shared" si="85"/>
        <v>15215.404736</v>
      </c>
      <c r="N310">
        <f t="shared" si="86"/>
        <v>2104.3318720000002</v>
      </c>
      <c r="O310">
        <f t="shared" si="81"/>
        <v>149848.80716666669</v>
      </c>
      <c r="P310">
        <f t="shared" si="90"/>
        <v>2368174.1184000014</v>
      </c>
      <c r="Q310">
        <f t="shared" si="91"/>
        <v>2127303.1183999991</v>
      </c>
      <c r="R310">
        <f t="shared" si="92"/>
        <v>240871</v>
      </c>
      <c r="S310">
        <f t="shared" si="93"/>
        <v>2142044.7238880019</v>
      </c>
      <c r="T310">
        <f t="shared" si="94"/>
        <v>724266.58454400033</v>
      </c>
      <c r="U310">
        <f t="shared" si="95"/>
        <v>1643907.5338560003</v>
      </c>
      <c r="V310">
        <f t="shared" si="96"/>
        <v>226129.394512</v>
      </c>
    </row>
    <row r="311" spans="2:22">
      <c r="B311" s="4">
        <v>46054</v>
      </c>
      <c r="C311">
        <f t="shared" ref="C311:D321" si="102">ROUNDUP(C251*1.03*1.03*1.03*1.03*1.03*1.03/100,1)*100</f>
        <v>106880</v>
      </c>
      <c r="D311">
        <f t="shared" si="102"/>
        <v>106880</v>
      </c>
      <c r="E311" s="5">
        <f t="shared" si="99"/>
        <v>70.900000000000006</v>
      </c>
      <c r="F311">
        <f t="shared" si="87"/>
        <v>75777.920000000013</v>
      </c>
      <c r="G311">
        <f t="shared" si="98"/>
        <v>182657.92000000001</v>
      </c>
      <c r="H311">
        <f t="shared" si="88"/>
        <v>21918.950400000002</v>
      </c>
      <c r="I311">
        <f t="shared" si="89"/>
        <v>20668.950400000002</v>
      </c>
      <c r="J311">
        <f t="shared" si="101"/>
        <v>1250</v>
      </c>
      <c r="K311">
        <f t="shared" si="83"/>
        <v>19814.618528000003</v>
      </c>
      <c r="L311">
        <f t="shared" si="84"/>
        <v>6703.5456640000011</v>
      </c>
      <c r="M311">
        <f t="shared" si="85"/>
        <v>15215.404736</v>
      </c>
      <c r="N311">
        <f t="shared" si="86"/>
        <v>2104.3318720000002</v>
      </c>
      <c r="O311">
        <f t="shared" si="81"/>
        <v>150940.296</v>
      </c>
      <c r="P311">
        <f t="shared" si="90"/>
        <v>2390093.0688000014</v>
      </c>
      <c r="Q311">
        <f t="shared" si="91"/>
        <v>2147972.0687999991</v>
      </c>
      <c r="R311">
        <f t="shared" si="92"/>
        <v>242121</v>
      </c>
      <c r="S311">
        <f t="shared" si="93"/>
        <v>2161859.3424160019</v>
      </c>
      <c r="T311">
        <f t="shared" si="94"/>
        <v>730970.13020800031</v>
      </c>
      <c r="U311">
        <f t="shared" si="95"/>
        <v>1659122.9385920004</v>
      </c>
      <c r="V311">
        <f t="shared" si="96"/>
        <v>228233.72638400001</v>
      </c>
    </row>
    <row r="312" spans="2:22">
      <c r="B312" s="4">
        <v>46082</v>
      </c>
      <c r="C312">
        <f t="shared" si="102"/>
        <v>106880</v>
      </c>
      <c r="D312">
        <f t="shared" si="102"/>
        <v>106880</v>
      </c>
      <c r="E312" s="5">
        <f t="shared" si="99"/>
        <v>70.900000000000006</v>
      </c>
      <c r="F312">
        <f t="shared" si="87"/>
        <v>75777.920000000013</v>
      </c>
      <c r="G312">
        <f t="shared" si="98"/>
        <v>182657.92000000001</v>
      </c>
      <c r="H312">
        <f t="shared" si="88"/>
        <v>21918.950400000002</v>
      </c>
      <c r="I312">
        <f t="shared" si="89"/>
        <v>20668.950400000002</v>
      </c>
      <c r="J312">
        <f t="shared" si="101"/>
        <v>1250</v>
      </c>
      <c r="K312">
        <f t="shared" si="83"/>
        <v>19814.618528000003</v>
      </c>
      <c r="L312">
        <f t="shared" si="84"/>
        <v>6703.5456640000011</v>
      </c>
      <c r="M312">
        <f t="shared" si="85"/>
        <v>15215.404736</v>
      </c>
      <c r="N312">
        <f t="shared" si="86"/>
        <v>2104.3318720000002</v>
      </c>
      <c r="O312">
        <f t="shared" si="81"/>
        <v>152031.78483333334</v>
      </c>
      <c r="P312">
        <f t="shared" si="90"/>
        <v>2412012.0192000014</v>
      </c>
      <c r="Q312">
        <f t="shared" si="91"/>
        <v>2168641.019199999</v>
      </c>
      <c r="R312">
        <f t="shared" si="92"/>
        <v>243371</v>
      </c>
      <c r="S312">
        <f t="shared" si="93"/>
        <v>2181673.960944002</v>
      </c>
      <c r="T312">
        <f t="shared" si="94"/>
        <v>737673.67587200028</v>
      </c>
      <c r="U312">
        <f t="shared" si="95"/>
        <v>1674338.3433280005</v>
      </c>
      <c r="V312">
        <f t="shared" si="96"/>
        <v>230338.05825600002</v>
      </c>
    </row>
    <row r="313" spans="2:22">
      <c r="B313" s="4">
        <v>46113</v>
      </c>
      <c r="C313">
        <f t="shared" si="102"/>
        <v>106880</v>
      </c>
      <c r="D313">
        <f t="shared" si="102"/>
        <v>106880</v>
      </c>
      <c r="E313" s="5">
        <f t="shared" si="99"/>
        <v>72.900000000000006</v>
      </c>
      <c r="F313">
        <f t="shared" si="87"/>
        <v>77915.520000000004</v>
      </c>
      <c r="G313">
        <f t="shared" si="98"/>
        <v>184795.52000000002</v>
      </c>
      <c r="H313">
        <f t="shared" si="88"/>
        <v>22175.4624</v>
      </c>
      <c r="I313">
        <f t="shared" si="89"/>
        <v>20925.4624</v>
      </c>
      <c r="J313">
        <f t="shared" si="101"/>
        <v>1250</v>
      </c>
      <c r="K313">
        <f t="shared" si="83"/>
        <v>20046.334368</v>
      </c>
      <c r="L313">
        <f t="shared" si="84"/>
        <v>6781.9955840000011</v>
      </c>
      <c r="M313">
        <f t="shared" si="85"/>
        <v>15393.466816000002</v>
      </c>
      <c r="N313">
        <f t="shared" si="86"/>
        <v>2129.1280320000001</v>
      </c>
      <c r="O313">
        <f t="shared" si="81"/>
        <v>153129.06366666668</v>
      </c>
      <c r="P313">
        <f t="shared" si="90"/>
        <v>2433930.9696000014</v>
      </c>
      <c r="Q313">
        <f t="shared" si="91"/>
        <v>2189309.969599999</v>
      </c>
      <c r="R313">
        <f t="shared" si="92"/>
        <v>244621</v>
      </c>
      <c r="S313">
        <f t="shared" si="93"/>
        <v>2201488.5794720021</v>
      </c>
      <c r="T313">
        <f t="shared" si="94"/>
        <v>744377.22153600026</v>
      </c>
      <c r="U313">
        <f t="shared" si="95"/>
        <v>1689553.7480640006</v>
      </c>
      <c r="V313">
        <f t="shared" si="96"/>
        <v>232442.39012800003</v>
      </c>
    </row>
    <row r="314" spans="2:22">
      <c r="B314" s="4">
        <v>46143</v>
      </c>
      <c r="C314">
        <f t="shared" si="102"/>
        <v>106880</v>
      </c>
      <c r="D314">
        <f t="shared" si="102"/>
        <v>106880</v>
      </c>
      <c r="E314" s="5">
        <f t="shared" si="99"/>
        <v>72.900000000000006</v>
      </c>
      <c r="F314">
        <f t="shared" si="87"/>
        <v>77915.520000000004</v>
      </c>
      <c r="G314">
        <f t="shared" si="98"/>
        <v>184795.52000000002</v>
      </c>
      <c r="H314">
        <f t="shared" si="88"/>
        <v>22175.4624</v>
      </c>
      <c r="I314">
        <f t="shared" si="89"/>
        <v>20925.4624</v>
      </c>
      <c r="J314">
        <f t="shared" si="101"/>
        <v>1250</v>
      </c>
      <c r="K314">
        <f t="shared" si="83"/>
        <v>20046.334368</v>
      </c>
      <c r="L314">
        <f t="shared" si="84"/>
        <v>6781.9955840000011</v>
      </c>
      <c r="M314">
        <f t="shared" si="85"/>
        <v>15393.466816000002</v>
      </c>
      <c r="N314">
        <f t="shared" si="86"/>
        <v>2129.1280320000001</v>
      </c>
      <c r="O314">
        <f t="shared" si="81"/>
        <v>154226.34249999997</v>
      </c>
      <c r="P314">
        <f t="shared" si="90"/>
        <v>2456106.4320000014</v>
      </c>
      <c r="Q314">
        <f t="shared" si="91"/>
        <v>2210235.4319999991</v>
      </c>
      <c r="R314">
        <f t="shared" si="92"/>
        <v>245871</v>
      </c>
      <c r="S314">
        <f t="shared" si="93"/>
        <v>2221534.9138400019</v>
      </c>
      <c r="T314">
        <f t="shared" si="94"/>
        <v>751159.21712000028</v>
      </c>
      <c r="U314">
        <f t="shared" si="95"/>
        <v>1704947.2148800006</v>
      </c>
      <c r="V314">
        <f t="shared" si="96"/>
        <v>234571.51816000004</v>
      </c>
    </row>
    <row r="315" spans="2:22">
      <c r="B315" s="4">
        <v>46174</v>
      </c>
      <c r="C315">
        <f t="shared" si="102"/>
        <v>110119.99999999999</v>
      </c>
      <c r="D315">
        <f t="shared" si="102"/>
        <v>110119.99999999999</v>
      </c>
      <c r="E315" s="5">
        <f t="shared" si="99"/>
        <v>72.900000000000006</v>
      </c>
      <c r="F315">
        <f t="shared" si="87"/>
        <v>80277.48</v>
      </c>
      <c r="G315">
        <f t="shared" si="98"/>
        <v>190397.47999999998</v>
      </c>
      <c r="H315">
        <f t="shared" si="88"/>
        <v>22847.697599999996</v>
      </c>
      <c r="I315">
        <f t="shared" si="89"/>
        <v>21597.697599999996</v>
      </c>
      <c r="J315">
        <f t="shared" si="101"/>
        <v>1250</v>
      </c>
      <c r="K315">
        <f t="shared" si="83"/>
        <v>20653.586831999997</v>
      </c>
      <c r="L315">
        <f t="shared" si="84"/>
        <v>6987.5875159999996</v>
      </c>
      <c r="M315">
        <f t="shared" si="85"/>
        <v>15860.110083999998</v>
      </c>
      <c r="N315">
        <f t="shared" si="86"/>
        <v>2194.1107679999996</v>
      </c>
      <c r="O315">
        <f t="shared" si="81"/>
        <v>155356.96083333335</v>
      </c>
      <c r="P315">
        <f t="shared" si="90"/>
        <v>2478281.8944000015</v>
      </c>
      <c r="Q315">
        <f t="shared" si="91"/>
        <v>2231160.8943999992</v>
      </c>
      <c r="R315">
        <f t="shared" si="92"/>
        <v>247121</v>
      </c>
      <c r="S315">
        <f t="shared" si="93"/>
        <v>2241581.2482080017</v>
      </c>
      <c r="T315">
        <f t="shared" si="94"/>
        <v>757941.2127040003</v>
      </c>
      <c r="U315">
        <f t="shared" si="95"/>
        <v>1720340.6816960005</v>
      </c>
      <c r="V315">
        <f t="shared" si="96"/>
        <v>236700.64619200004</v>
      </c>
    </row>
    <row r="316" spans="2:22">
      <c r="B316" s="4">
        <v>46204</v>
      </c>
      <c r="C316">
        <f t="shared" si="102"/>
        <v>110119.99999999999</v>
      </c>
      <c r="D316">
        <f t="shared" si="102"/>
        <v>110119.99999999999</v>
      </c>
      <c r="E316" s="5">
        <f t="shared" si="99"/>
        <v>74.900000000000006</v>
      </c>
      <c r="F316">
        <f t="shared" si="87"/>
        <v>82479.88</v>
      </c>
      <c r="G316">
        <f t="shared" si="98"/>
        <v>192599.88</v>
      </c>
      <c r="H316">
        <f t="shared" si="88"/>
        <v>23111.9856</v>
      </c>
      <c r="I316">
        <f t="shared" si="89"/>
        <v>21861.9856</v>
      </c>
      <c r="J316">
        <f t="shared" si="101"/>
        <v>1250</v>
      </c>
      <c r="K316">
        <f t="shared" si="83"/>
        <v>20892.326992000002</v>
      </c>
      <c r="L316">
        <f t="shared" si="84"/>
        <v>7068.4155960000007</v>
      </c>
      <c r="M316">
        <f t="shared" si="85"/>
        <v>16043.570004000001</v>
      </c>
      <c r="N316">
        <f t="shared" si="86"/>
        <v>2219.6586079999997</v>
      </c>
      <c r="O316">
        <f t="shared" si="81"/>
        <v>156493.54583333337</v>
      </c>
      <c r="P316">
        <f t="shared" si="90"/>
        <v>2501129.5920000016</v>
      </c>
      <c r="Q316">
        <f t="shared" si="91"/>
        <v>2252758.5919999992</v>
      </c>
      <c r="R316">
        <f t="shared" si="92"/>
        <v>248371</v>
      </c>
      <c r="S316">
        <f t="shared" si="93"/>
        <v>2262234.8350400017</v>
      </c>
      <c r="T316">
        <f t="shared" si="94"/>
        <v>764928.80022000032</v>
      </c>
      <c r="U316">
        <f t="shared" si="95"/>
        <v>1736200.7917800006</v>
      </c>
      <c r="V316">
        <f t="shared" si="96"/>
        <v>238894.75696000006</v>
      </c>
    </row>
    <row r="317" spans="2:22">
      <c r="B317" s="4">
        <v>46235</v>
      </c>
      <c r="C317">
        <f t="shared" si="102"/>
        <v>110119.99999999999</v>
      </c>
      <c r="D317">
        <f t="shared" si="102"/>
        <v>110119.99999999999</v>
      </c>
      <c r="E317" s="5">
        <f t="shared" si="99"/>
        <v>74.900000000000006</v>
      </c>
      <c r="F317">
        <f t="shared" si="87"/>
        <v>82479.88</v>
      </c>
      <c r="G317">
        <f t="shared" si="98"/>
        <v>192599.88</v>
      </c>
      <c r="H317">
        <f t="shared" si="88"/>
        <v>23111.9856</v>
      </c>
      <c r="I317">
        <f t="shared" si="89"/>
        <v>21861.9856</v>
      </c>
      <c r="J317">
        <f t="shared" si="101"/>
        <v>1250</v>
      </c>
      <c r="K317">
        <f t="shared" si="83"/>
        <v>20892.326992000002</v>
      </c>
      <c r="L317">
        <f t="shared" si="84"/>
        <v>7068.4155960000007</v>
      </c>
      <c r="M317">
        <f t="shared" si="85"/>
        <v>16043.570004000001</v>
      </c>
      <c r="N317">
        <f t="shared" si="86"/>
        <v>2219.6586079999997</v>
      </c>
      <c r="O317">
        <f t="shared" si="81"/>
        <v>157630.13083333336</v>
      </c>
      <c r="P317">
        <f t="shared" si="90"/>
        <v>2524241.5776000014</v>
      </c>
      <c r="Q317">
        <f t="shared" si="91"/>
        <v>2274620.577599999</v>
      </c>
      <c r="R317">
        <f t="shared" si="92"/>
        <v>249621</v>
      </c>
      <c r="S317">
        <f t="shared" si="93"/>
        <v>2283127.1620320017</v>
      </c>
      <c r="T317">
        <f t="shared" si="94"/>
        <v>771997.21581600036</v>
      </c>
      <c r="U317">
        <f t="shared" si="95"/>
        <v>1752244.3617840006</v>
      </c>
      <c r="V317">
        <f t="shared" si="96"/>
        <v>241114.41556800005</v>
      </c>
    </row>
    <row r="318" spans="2:22">
      <c r="B318" s="4">
        <v>46266</v>
      </c>
      <c r="C318">
        <f t="shared" si="102"/>
        <v>110119.99999999999</v>
      </c>
      <c r="D318">
        <f t="shared" si="102"/>
        <v>110119.99999999999</v>
      </c>
      <c r="E318" s="5">
        <f t="shared" si="99"/>
        <v>74.900000000000006</v>
      </c>
      <c r="F318">
        <f t="shared" si="87"/>
        <v>82479.88</v>
      </c>
      <c r="G318">
        <f t="shared" si="98"/>
        <v>192599.88</v>
      </c>
      <c r="H318">
        <f t="shared" si="88"/>
        <v>23111.9856</v>
      </c>
      <c r="I318">
        <f t="shared" si="89"/>
        <v>21861.9856</v>
      </c>
      <c r="J318">
        <f t="shared" si="101"/>
        <v>1250</v>
      </c>
      <c r="K318">
        <f t="shared" si="83"/>
        <v>20892.326992000002</v>
      </c>
      <c r="L318">
        <f t="shared" si="84"/>
        <v>7068.4155960000007</v>
      </c>
      <c r="M318">
        <f t="shared" si="85"/>
        <v>16043.570004000001</v>
      </c>
      <c r="N318">
        <f t="shared" si="86"/>
        <v>2219.6586079999997</v>
      </c>
      <c r="O318">
        <f t="shared" si="81"/>
        <v>158766.71583333338</v>
      </c>
      <c r="P318">
        <f t="shared" si="90"/>
        <v>2547353.5632000011</v>
      </c>
      <c r="Q318">
        <f t="shared" si="91"/>
        <v>2296482.5631999988</v>
      </c>
      <c r="R318">
        <f t="shared" si="92"/>
        <v>250871</v>
      </c>
      <c r="S318">
        <f t="shared" si="93"/>
        <v>2304019.4890240016</v>
      </c>
      <c r="T318">
        <f t="shared" si="94"/>
        <v>779065.6314120004</v>
      </c>
      <c r="U318">
        <f t="shared" si="95"/>
        <v>1768287.9317880007</v>
      </c>
      <c r="V318">
        <f t="shared" si="96"/>
        <v>243334.07417600005</v>
      </c>
    </row>
    <row r="319" spans="2:22">
      <c r="B319" s="4">
        <v>46296</v>
      </c>
      <c r="C319">
        <f t="shared" si="102"/>
        <v>110119.99999999999</v>
      </c>
      <c r="D319">
        <f t="shared" si="102"/>
        <v>110119.99999999999</v>
      </c>
      <c r="E319" s="5">
        <f t="shared" si="99"/>
        <v>76.900000000000006</v>
      </c>
      <c r="F319">
        <f t="shared" si="87"/>
        <v>84682.28</v>
      </c>
      <c r="G319">
        <f t="shared" si="98"/>
        <v>194802.27999999997</v>
      </c>
      <c r="H319">
        <f t="shared" si="88"/>
        <v>23376.273599999997</v>
      </c>
      <c r="I319">
        <f t="shared" si="89"/>
        <v>22126.273599999997</v>
      </c>
      <c r="J319">
        <f t="shared" si="101"/>
        <v>1250</v>
      </c>
      <c r="K319">
        <f t="shared" si="83"/>
        <v>21131.067151999996</v>
      </c>
      <c r="L319">
        <f t="shared" si="84"/>
        <v>7149.2436759999991</v>
      </c>
      <c r="M319">
        <f t="shared" si="85"/>
        <v>16227.029923999997</v>
      </c>
      <c r="N319">
        <f t="shared" si="86"/>
        <v>2245.2064479999995</v>
      </c>
      <c r="O319">
        <f t="shared" si="81"/>
        <v>159909.26750000005</v>
      </c>
      <c r="P319">
        <f t="shared" si="90"/>
        <v>2570465.5488000009</v>
      </c>
      <c r="Q319">
        <f t="shared" si="91"/>
        <v>2318344.5487999986</v>
      </c>
      <c r="R319">
        <f t="shared" si="92"/>
        <v>252121</v>
      </c>
      <c r="S319">
        <f t="shared" si="93"/>
        <v>2324911.8160160016</v>
      </c>
      <c r="T319">
        <f t="shared" si="94"/>
        <v>786134.04700800043</v>
      </c>
      <c r="U319">
        <f t="shared" si="95"/>
        <v>1784331.5017920008</v>
      </c>
      <c r="V319">
        <f t="shared" si="96"/>
        <v>245553.73278400005</v>
      </c>
    </row>
    <row r="320" spans="2:22">
      <c r="B320" s="4">
        <v>46327</v>
      </c>
      <c r="C320">
        <f t="shared" si="102"/>
        <v>110119.99999999999</v>
      </c>
      <c r="D320">
        <f t="shared" si="102"/>
        <v>110119.99999999999</v>
      </c>
      <c r="E320" s="5">
        <f t="shared" si="99"/>
        <v>76.900000000000006</v>
      </c>
      <c r="F320">
        <f t="shared" si="87"/>
        <v>84682.28</v>
      </c>
      <c r="G320">
        <f t="shared" si="98"/>
        <v>194802.27999999997</v>
      </c>
      <c r="H320">
        <f t="shared" si="88"/>
        <v>23376.273599999997</v>
      </c>
      <c r="I320">
        <f t="shared" si="89"/>
        <v>22126.273599999997</v>
      </c>
      <c r="J320">
        <f t="shared" si="101"/>
        <v>1250</v>
      </c>
      <c r="K320">
        <f t="shared" si="83"/>
        <v>21131.067151999996</v>
      </c>
      <c r="L320">
        <f t="shared" si="84"/>
        <v>7149.2436759999991</v>
      </c>
      <c r="M320">
        <f t="shared" si="85"/>
        <v>16227.029923999997</v>
      </c>
      <c r="N320">
        <f t="shared" si="86"/>
        <v>2245.2064479999995</v>
      </c>
      <c r="O320">
        <f t="shared" si="81"/>
        <v>161051.81916666668</v>
      </c>
      <c r="P320">
        <f t="shared" si="90"/>
        <v>2593841.8224000009</v>
      </c>
      <c r="Q320">
        <f t="shared" si="91"/>
        <v>2340470.8223999985</v>
      </c>
      <c r="R320">
        <f t="shared" si="92"/>
        <v>253371</v>
      </c>
      <c r="S320">
        <f t="shared" si="93"/>
        <v>2346042.8831680017</v>
      </c>
      <c r="T320">
        <f t="shared" si="94"/>
        <v>793283.29068400047</v>
      </c>
      <c r="U320">
        <f t="shared" si="95"/>
        <v>1800558.5317160008</v>
      </c>
      <c r="V320">
        <f t="shared" si="96"/>
        <v>247798.93923200006</v>
      </c>
    </row>
    <row r="321" spans="2:22">
      <c r="B321" s="4">
        <v>46357</v>
      </c>
      <c r="C321">
        <f t="shared" si="102"/>
        <v>110119.99999999999</v>
      </c>
      <c r="D321">
        <f t="shared" si="102"/>
        <v>110119.99999999999</v>
      </c>
      <c r="E321" s="5">
        <f t="shared" si="99"/>
        <v>76.900000000000006</v>
      </c>
      <c r="F321">
        <f t="shared" si="87"/>
        <v>84682.28</v>
      </c>
      <c r="G321">
        <f t="shared" si="98"/>
        <v>194802.27999999997</v>
      </c>
      <c r="H321">
        <f t="shared" si="88"/>
        <v>23376.273599999997</v>
      </c>
      <c r="I321">
        <f t="shared" si="89"/>
        <v>22126.273599999997</v>
      </c>
      <c r="J321">
        <f t="shared" si="101"/>
        <v>1250</v>
      </c>
      <c r="K321">
        <f t="shared" si="83"/>
        <v>21131.067151999996</v>
      </c>
      <c r="L321">
        <f t="shared" si="84"/>
        <v>7149.2436759999991</v>
      </c>
      <c r="M321">
        <f t="shared" si="85"/>
        <v>16227.029923999997</v>
      </c>
      <c r="N321">
        <f t="shared" si="86"/>
        <v>2245.2064479999995</v>
      </c>
      <c r="O321">
        <f t="shared" si="81"/>
        <v>162194.37083333332</v>
      </c>
      <c r="P321">
        <f t="shared" si="90"/>
        <v>2617218.0960000008</v>
      </c>
      <c r="Q321">
        <f t="shared" si="91"/>
        <v>2362597.0959999985</v>
      </c>
      <c r="R321">
        <f t="shared" si="92"/>
        <v>254621</v>
      </c>
      <c r="S321">
        <f t="shared" si="93"/>
        <v>2367173.9503200017</v>
      </c>
      <c r="T321">
        <f t="shared" si="94"/>
        <v>800432.53436000051</v>
      </c>
      <c r="U321">
        <f t="shared" si="95"/>
        <v>1816785.5616400007</v>
      </c>
      <c r="V321">
        <f t="shared" si="96"/>
        <v>250044.14568000007</v>
      </c>
    </row>
    <row r="322" spans="2:22">
      <c r="B322" s="4">
        <v>46388</v>
      </c>
      <c r="C322">
        <f>(ROUNDUP(((C$321+F$321)*C262/C$261)/100,1)*100)</f>
        <v>194790</v>
      </c>
      <c r="D322">
        <f>(ROUNDUP(((D$321+F$321)*((100+D$3)/100)*D262/D$261)/100,1)*100)</f>
        <v>194790</v>
      </c>
      <c r="E322" s="5">
        <v>0</v>
      </c>
      <c r="F322">
        <f t="shared" si="87"/>
        <v>0</v>
      </c>
      <c r="G322">
        <f t="shared" si="98"/>
        <v>194790</v>
      </c>
      <c r="H322">
        <f t="shared" si="88"/>
        <v>23374.799999999999</v>
      </c>
      <c r="I322">
        <f t="shared" si="89"/>
        <v>21541.8</v>
      </c>
      <c r="J322">
        <f>(IF(OR(B322&lt;G$2,B322&gt;(F$2-2*365)),0,ROUNDUP($E$3*0.0833,0)))</f>
        <v>1833</v>
      </c>
      <c r="K322">
        <f t="shared" si="83"/>
        <v>21136.498800000001</v>
      </c>
      <c r="L322">
        <f t="shared" si="84"/>
        <v>7148.7930000000006</v>
      </c>
      <c r="M322">
        <f t="shared" si="85"/>
        <v>16226.007</v>
      </c>
      <c r="N322">
        <f t="shared" si="86"/>
        <v>2238.3011999999999</v>
      </c>
      <c r="O322">
        <f t="shared" si="81"/>
        <v>163306.20933333333</v>
      </c>
      <c r="P322">
        <f t="shared" si="90"/>
        <v>2640594.3696000008</v>
      </c>
      <c r="Q322">
        <f t="shared" si="91"/>
        <v>2384723.3695999985</v>
      </c>
      <c r="R322">
        <f t="shared" si="92"/>
        <v>255871</v>
      </c>
      <c r="S322">
        <f t="shared" si="93"/>
        <v>2388305.0174720017</v>
      </c>
      <c r="T322">
        <f t="shared" si="94"/>
        <v>807581.77803600056</v>
      </c>
      <c r="U322">
        <f t="shared" si="95"/>
        <v>1833012.5915640006</v>
      </c>
      <c r="V322">
        <f t="shared" si="96"/>
        <v>252289.35212800009</v>
      </c>
    </row>
    <row r="323" spans="2:22">
      <c r="B323" s="4">
        <v>46419</v>
      </c>
      <c r="C323">
        <f t="shared" ref="C323:C381" si="103">(ROUNDUP(((C$321+F$321)*C263/C$261)/100,1)*100)</f>
        <v>194790</v>
      </c>
      <c r="D323">
        <f>(ROUNDUP(((D$321+F$321)*((100+D$3)/100)*D263/D$261)/100,1)*100)</f>
        <v>194790</v>
      </c>
      <c r="E323" s="5">
        <v>0</v>
      </c>
      <c r="F323">
        <f t="shared" si="87"/>
        <v>0</v>
      </c>
      <c r="G323">
        <f t="shared" si="98"/>
        <v>194790</v>
      </c>
      <c r="H323">
        <f t="shared" si="88"/>
        <v>23374.799999999999</v>
      </c>
      <c r="I323">
        <f t="shared" si="89"/>
        <v>21541.8</v>
      </c>
      <c r="J323">
        <f t="shared" ref="J323:J386" si="104">(IF(OR(B323&lt;G$2,B323&gt;(F$2-2*365)),0,ROUNDUP($E$3*0.0833,0)))</f>
        <v>1833</v>
      </c>
      <c r="K323">
        <f t="shared" si="83"/>
        <v>21136.498800000001</v>
      </c>
      <c r="L323">
        <f t="shared" si="84"/>
        <v>7148.7930000000006</v>
      </c>
      <c r="M323">
        <f t="shared" si="85"/>
        <v>16226.007</v>
      </c>
      <c r="N323">
        <f t="shared" si="86"/>
        <v>2238.3011999999999</v>
      </c>
      <c r="O323">
        <f t="shared" si="81"/>
        <v>164418.04783333334</v>
      </c>
      <c r="P323">
        <f t="shared" si="90"/>
        <v>2663969.1696000006</v>
      </c>
      <c r="Q323">
        <f t="shared" si="91"/>
        <v>2406265.1695999983</v>
      </c>
      <c r="R323">
        <f t="shared" si="92"/>
        <v>257704</v>
      </c>
      <c r="S323">
        <f t="shared" si="93"/>
        <v>2409441.5162720019</v>
      </c>
      <c r="T323">
        <f t="shared" si="94"/>
        <v>814730.5710360005</v>
      </c>
      <c r="U323">
        <f t="shared" si="95"/>
        <v>1849238.5985640006</v>
      </c>
      <c r="V323">
        <f t="shared" si="96"/>
        <v>254527.65332800007</v>
      </c>
    </row>
    <row r="324" spans="2:22">
      <c r="B324" s="4">
        <v>46447</v>
      </c>
      <c r="C324">
        <f t="shared" si="103"/>
        <v>194790</v>
      </c>
      <c r="D324">
        <f>(ROUNDUP(((D$321+F$321)*((100+D$3)/100)*D264/D$261)/100,1)*100)</f>
        <v>194790</v>
      </c>
      <c r="E324" s="5">
        <v>0</v>
      </c>
      <c r="F324">
        <f t="shared" si="87"/>
        <v>0</v>
      </c>
      <c r="G324">
        <f t="shared" si="98"/>
        <v>194790</v>
      </c>
      <c r="H324">
        <f t="shared" si="88"/>
        <v>23374.799999999999</v>
      </c>
      <c r="I324">
        <f t="shared" si="89"/>
        <v>21541.8</v>
      </c>
      <c r="J324">
        <f t="shared" si="104"/>
        <v>1833</v>
      </c>
      <c r="K324">
        <f t="shared" si="83"/>
        <v>21136.498800000001</v>
      </c>
      <c r="L324">
        <f t="shared" si="84"/>
        <v>7148.7930000000006</v>
      </c>
      <c r="M324">
        <f t="shared" si="85"/>
        <v>16226.007</v>
      </c>
      <c r="N324">
        <f t="shared" si="86"/>
        <v>2238.3011999999999</v>
      </c>
      <c r="O324">
        <f t="shared" si="81"/>
        <v>165529.8863333333</v>
      </c>
      <c r="P324">
        <f t="shared" si="90"/>
        <v>2687343.9696000004</v>
      </c>
      <c r="Q324">
        <f t="shared" si="91"/>
        <v>2427806.9695999981</v>
      </c>
      <c r="R324">
        <f t="shared" si="92"/>
        <v>259537</v>
      </c>
      <c r="S324">
        <f t="shared" si="93"/>
        <v>2430578.0150720021</v>
      </c>
      <c r="T324">
        <f t="shared" si="94"/>
        <v>821879.36403600045</v>
      </c>
      <c r="U324">
        <f t="shared" si="95"/>
        <v>1865464.6055640006</v>
      </c>
      <c r="V324">
        <f t="shared" si="96"/>
        <v>256765.95452800006</v>
      </c>
    </row>
    <row r="325" spans="2:22">
      <c r="B325" s="4">
        <v>46478</v>
      </c>
      <c r="C325">
        <f t="shared" si="103"/>
        <v>194790</v>
      </c>
      <c r="D325">
        <f>(ROUNDUP(((D$321+F$321)*((100+D$3)/100)*D265/D$261)/100,1)*100)</f>
        <v>194790</v>
      </c>
      <c r="E325" s="5">
        <f>E322+A$4</f>
        <v>2</v>
      </c>
      <c r="F325">
        <f t="shared" si="87"/>
        <v>3895.8</v>
      </c>
      <c r="G325">
        <f t="shared" si="98"/>
        <v>198685.8</v>
      </c>
      <c r="H325">
        <f t="shared" si="88"/>
        <v>23842.295999999998</v>
      </c>
      <c r="I325">
        <f t="shared" si="89"/>
        <v>22009.295999999998</v>
      </c>
      <c r="J325">
        <f t="shared" si="104"/>
        <v>1833</v>
      </c>
      <c r="K325">
        <f t="shared" si="83"/>
        <v>21558.803519999998</v>
      </c>
      <c r="L325">
        <f t="shared" si="84"/>
        <v>7291.7688600000001</v>
      </c>
      <c r="M325">
        <f t="shared" si="85"/>
        <v>16550.527139999998</v>
      </c>
      <c r="N325">
        <f t="shared" si="86"/>
        <v>2283.4924799999999</v>
      </c>
      <c r="O325">
        <f t="shared" si="81"/>
        <v>166675.91816666664</v>
      </c>
      <c r="P325">
        <f t="shared" si="90"/>
        <v>2710718.7696000002</v>
      </c>
      <c r="Q325">
        <f t="shared" si="91"/>
        <v>2449348.7695999979</v>
      </c>
      <c r="R325">
        <f t="shared" si="92"/>
        <v>261370</v>
      </c>
      <c r="S325">
        <f t="shared" si="93"/>
        <v>2451714.5138720023</v>
      </c>
      <c r="T325">
        <f t="shared" si="94"/>
        <v>829028.1570360004</v>
      </c>
      <c r="U325">
        <f t="shared" si="95"/>
        <v>1881690.6125640005</v>
      </c>
      <c r="V325">
        <f t="shared" si="96"/>
        <v>259004.25572800005</v>
      </c>
    </row>
    <row r="326" spans="2:22">
      <c r="B326" s="4">
        <v>46508</v>
      </c>
      <c r="C326">
        <f t="shared" si="103"/>
        <v>194790</v>
      </c>
      <c r="D326">
        <f>(ROUNDUP(((D$321+F$321)*((100+D$3)/100)*D266/D$261)/100,1)*100)</f>
        <v>194790</v>
      </c>
      <c r="E326" s="5">
        <f>E323+A$4</f>
        <v>2</v>
      </c>
      <c r="F326">
        <f t="shared" si="87"/>
        <v>3895.8</v>
      </c>
      <c r="G326">
        <f t="shared" si="98"/>
        <v>198685.8</v>
      </c>
      <c r="H326">
        <f t="shared" si="88"/>
        <v>23842.295999999998</v>
      </c>
      <c r="I326">
        <f t="shared" si="89"/>
        <v>22009.295999999998</v>
      </c>
      <c r="J326">
        <f t="shared" si="104"/>
        <v>1833</v>
      </c>
      <c r="K326">
        <f t="shared" si="83"/>
        <v>21558.803519999998</v>
      </c>
      <c r="L326">
        <f t="shared" si="84"/>
        <v>7291.7688600000001</v>
      </c>
      <c r="M326">
        <f t="shared" si="85"/>
        <v>16550.527139999998</v>
      </c>
      <c r="N326">
        <f t="shared" si="86"/>
        <v>2283.4924799999999</v>
      </c>
      <c r="O326">
        <f t="shared" ref="O326:O389" si="105">(IF(OR(B326&lt;G$2,B326&gt;F$2),0,SUM(G267:G326)/60))</f>
        <v>167821.95</v>
      </c>
      <c r="P326">
        <f t="shared" si="90"/>
        <v>2734561.0656000003</v>
      </c>
      <c r="Q326">
        <f t="shared" si="91"/>
        <v>2471358.065599998</v>
      </c>
      <c r="R326">
        <f t="shared" si="92"/>
        <v>263203</v>
      </c>
      <c r="S326">
        <f t="shared" si="93"/>
        <v>2473273.3173920023</v>
      </c>
      <c r="T326">
        <f t="shared" si="94"/>
        <v>836319.92589600035</v>
      </c>
      <c r="U326">
        <f t="shared" si="95"/>
        <v>1898241.1397040004</v>
      </c>
      <c r="V326">
        <f t="shared" si="96"/>
        <v>261287.74820800003</v>
      </c>
    </row>
    <row r="327" spans="2:22">
      <c r="B327" s="4">
        <v>46539</v>
      </c>
      <c r="C327">
        <f t="shared" si="103"/>
        <v>206529.99999999997</v>
      </c>
      <c r="D327">
        <f>(ROUNDUP(((D$321+F$321)*((100+D$3)/100)*D267/D$261)/100,1)*100)</f>
        <v>206529.99999999997</v>
      </c>
      <c r="E327" s="5">
        <f t="shared" ref="E327:E390" si="106">E324+A$4</f>
        <v>2</v>
      </c>
      <c r="F327">
        <f t="shared" si="87"/>
        <v>4130.5999999999995</v>
      </c>
      <c r="G327">
        <f t="shared" si="98"/>
        <v>210660.59999999998</v>
      </c>
      <c r="H327">
        <f t="shared" si="88"/>
        <v>25279.271999999997</v>
      </c>
      <c r="I327">
        <f t="shared" si="89"/>
        <v>23446.271999999997</v>
      </c>
      <c r="J327">
        <f t="shared" si="104"/>
        <v>1833</v>
      </c>
      <c r="K327">
        <f t="shared" si="83"/>
        <v>22856.871839999996</v>
      </c>
      <c r="L327">
        <f t="shared" si="84"/>
        <v>7731.2440200000001</v>
      </c>
      <c r="M327">
        <f t="shared" si="85"/>
        <v>17548.027979999999</v>
      </c>
      <c r="N327">
        <f t="shared" si="86"/>
        <v>2422.4001599999997</v>
      </c>
      <c r="O327">
        <f t="shared" si="105"/>
        <v>169036.9945</v>
      </c>
      <c r="P327">
        <f t="shared" si="90"/>
        <v>2758403.3616000004</v>
      </c>
      <c r="Q327">
        <f t="shared" si="91"/>
        <v>2493367.3615999981</v>
      </c>
      <c r="R327">
        <f t="shared" si="92"/>
        <v>265036</v>
      </c>
      <c r="S327">
        <f t="shared" si="93"/>
        <v>2494832.1209120024</v>
      </c>
      <c r="T327">
        <f t="shared" si="94"/>
        <v>843611.6947560003</v>
      </c>
      <c r="U327">
        <f t="shared" si="95"/>
        <v>1914791.6668440003</v>
      </c>
      <c r="V327">
        <f t="shared" si="96"/>
        <v>263571.24068800005</v>
      </c>
    </row>
    <row r="328" spans="2:22">
      <c r="B328" s="4">
        <v>46569</v>
      </c>
      <c r="C328">
        <f t="shared" si="103"/>
        <v>206529.99999999997</v>
      </c>
      <c r="D328">
        <f>(ROUNDUP(((D$321+F$321)*((100+D$3)/100)*D268/D$261)/100,1)*100)</f>
        <v>206529.99999999997</v>
      </c>
      <c r="E328" s="5">
        <f t="shared" si="106"/>
        <v>4</v>
      </c>
      <c r="F328">
        <f t="shared" si="87"/>
        <v>8261.1999999999989</v>
      </c>
      <c r="G328">
        <f t="shared" si="98"/>
        <v>214791.19999999998</v>
      </c>
      <c r="H328">
        <f t="shared" si="88"/>
        <v>25774.943999999996</v>
      </c>
      <c r="I328">
        <f t="shared" si="89"/>
        <v>23941.943999999996</v>
      </c>
      <c r="J328">
        <f t="shared" si="104"/>
        <v>1833</v>
      </c>
      <c r="K328">
        <f t="shared" si="83"/>
        <v>23304.628879999997</v>
      </c>
      <c r="L328">
        <f t="shared" si="84"/>
        <v>7882.8370400000003</v>
      </c>
      <c r="M328">
        <f t="shared" si="85"/>
        <v>17892.106959999997</v>
      </c>
      <c r="N328">
        <f t="shared" si="86"/>
        <v>2470.3151199999998</v>
      </c>
      <c r="O328">
        <f t="shared" si="105"/>
        <v>170288.29233333332</v>
      </c>
      <c r="P328">
        <f t="shared" si="90"/>
        <v>2783682.6336000003</v>
      </c>
      <c r="Q328">
        <f t="shared" si="91"/>
        <v>2516813.633599998</v>
      </c>
      <c r="R328">
        <f t="shared" si="92"/>
        <v>266869</v>
      </c>
      <c r="S328">
        <f t="shared" si="93"/>
        <v>2517688.9927520026</v>
      </c>
      <c r="T328">
        <f t="shared" si="94"/>
        <v>851342.93877600029</v>
      </c>
      <c r="U328">
        <f t="shared" si="95"/>
        <v>1932339.6948240004</v>
      </c>
      <c r="V328">
        <f t="shared" si="96"/>
        <v>265993.64084800007</v>
      </c>
    </row>
    <row r="329" spans="2:22">
      <c r="B329" s="4">
        <v>46600</v>
      </c>
      <c r="C329">
        <f t="shared" si="103"/>
        <v>206529.99999999997</v>
      </c>
      <c r="D329">
        <f>(ROUNDUP(((D$321+F$321)*((100+D$3)/100)*D269/D$261)/100,1)*100)</f>
        <v>206529.99999999997</v>
      </c>
      <c r="E329" s="5">
        <f t="shared" si="106"/>
        <v>4</v>
      </c>
      <c r="F329">
        <f t="shared" si="87"/>
        <v>8261.1999999999989</v>
      </c>
      <c r="G329">
        <f t="shared" si="98"/>
        <v>214791.19999999998</v>
      </c>
      <c r="H329">
        <f t="shared" si="88"/>
        <v>25774.943999999996</v>
      </c>
      <c r="I329">
        <f t="shared" si="89"/>
        <v>23941.943999999996</v>
      </c>
      <c r="J329">
        <f t="shared" si="104"/>
        <v>1833</v>
      </c>
      <c r="K329">
        <f t="shared" ref="K329:K392" si="107">(IF(OR(B329&lt;G$2,(B329&gt;F$2-2*365)),0,G329*0.12-N329))</f>
        <v>23304.628879999997</v>
      </c>
      <c r="L329">
        <f t="shared" ref="L329:L392" si="108">(IF(OR(B329&lt;G$2,(B329&gt;F$2-2*365)),0,G329*0.0367))</f>
        <v>7882.8370400000003</v>
      </c>
      <c r="M329">
        <f t="shared" ref="M329:M392" si="109">(IF(OR(B329&lt;G$2,(B329&gt;F$2-2*365)),0,G329*0.0833))</f>
        <v>17892.106959999997</v>
      </c>
      <c r="N329">
        <f t="shared" ref="N329:N392" si="110">(IF(OR(B329&lt;G$2,(B329&gt;F$2-2*365)),0,(G329-J329)*0.0116))</f>
        <v>2470.3151199999998</v>
      </c>
      <c r="O329">
        <f t="shared" si="105"/>
        <v>171539.59016666663</v>
      </c>
      <c r="P329">
        <f t="shared" si="90"/>
        <v>2809457.5776000004</v>
      </c>
      <c r="Q329">
        <f t="shared" si="91"/>
        <v>2540755.5775999981</v>
      </c>
      <c r="R329">
        <f t="shared" si="92"/>
        <v>268702</v>
      </c>
      <c r="S329">
        <f t="shared" si="93"/>
        <v>2540993.6216320028</v>
      </c>
      <c r="T329">
        <f t="shared" si="94"/>
        <v>859225.7758160003</v>
      </c>
      <c r="U329">
        <f t="shared" si="95"/>
        <v>1950231.8017840004</v>
      </c>
      <c r="V329">
        <f t="shared" si="96"/>
        <v>268463.95596800005</v>
      </c>
    </row>
    <row r="330" spans="2:22">
      <c r="B330" s="4">
        <v>46631</v>
      </c>
      <c r="C330">
        <f t="shared" si="103"/>
        <v>206529.99999999997</v>
      </c>
      <c r="D330">
        <f>(ROUNDUP(((D$321+F$321)*((100+D$3)/100)*D270/D$261)/100,1)*100)</f>
        <v>206529.99999999997</v>
      </c>
      <c r="E330" s="5">
        <f t="shared" si="106"/>
        <v>4</v>
      </c>
      <c r="F330">
        <f t="shared" ref="F330:F393" si="111">C330*E330/100</f>
        <v>8261.1999999999989</v>
      </c>
      <c r="G330">
        <f t="shared" si="98"/>
        <v>214791.19999999998</v>
      </c>
      <c r="H330">
        <f t="shared" ref="H330:H393" si="112">(IF(OR(B330&lt;G$2,(B330&gt;F$2-2*365)),0,G330*0.12))</f>
        <v>25774.943999999996</v>
      </c>
      <c r="I330">
        <f t="shared" ref="I330:I393" si="113">(IF(OR(B330&lt;G$2,B330&gt;(F$2-2*365)),0,H330-J330))</f>
        <v>23941.943999999996</v>
      </c>
      <c r="J330">
        <f t="shared" si="104"/>
        <v>1833</v>
      </c>
      <c r="K330">
        <f t="shared" si="107"/>
        <v>23304.628879999997</v>
      </c>
      <c r="L330">
        <f t="shared" si="108"/>
        <v>7882.8370400000003</v>
      </c>
      <c r="M330">
        <f t="shared" si="109"/>
        <v>17892.106959999997</v>
      </c>
      <c r="N330">
        <f t="shared" si="110"/>
        <v>2470.3151199999998</v>
      </c>
      <c r="O330">
        <f t="shared" si="105"/>
        <v>172790.88799999998</v>
      </c>
      <c r="P330">
        <f t="shared" si="90"/>
        <v>2835232.5216000006</v>
      </c>
      <c r="Q330">
        <f t="shared" si="91"/>
        <v>2564697.5215999982</v>
      </c>
      <c r="R330">
        <f t="shared" si="92"/>
        <v>270535</v>
      </c>
      <c r="S330">
        <f t="shared" si="93"/>
        <v>2564298.250512003</v>
      </c>
      <c r="T330">
        <f t="shared" si="94"/>
        <v>867108.61285600031</v>
      </c>
      <c r="U330">
        <f t="shared" si="95"/>
        <v>1968123.9087440004</v>
      </c>
      <c r="V330">
        <f t="shared" si="96"/>
        <v>270934.27108800004</v>
      </c>
    </row>
    <row r="331" spans="2:22">
      <c r="B331" s="4">
        <v>46661</v>
      </c>
      <c r="C331">
        <f t="shared" si="103"/>
        <v>206529.99999999997</v>
      </c>
      <c r="D331">
        <f>(ROUNDUP(((D$321+F$321)*((100+D$3)/100)*D271/D$261)/100,1)*100)</f>
        <v>206529.99999999997</v>
      </c>
      <c r="E331" s="5">
        <f t="shared" si="106"/>
        <v>6</v>
      </c>
      <c r="F331">
        <f t="shared" si="111"/>
        <v>12391.799999999997</v>
      </c>
      <c r="G331">
        <f t="shared" si="98"/>
        <v>218921.79999999996</v>
      </c>
      <c r="H331">
        <f t="shared" si="112"/>
        <v>26270.615999999995</v>
      </c>
      <c r="I331">
        <f t="shared" si="113"/>
        <v>24437.615999999995</v>
      </c>
      <c r="J331">
        <f t="shared" si="104"/>
        <v>1833</v>
      </c>
      <c r="K331">
        <f t="shared" si="107"/>
        <v>23752.385919999993</v>
      </c>
      <c r="L331">
        <f t="shared" si="108"/>
        <v>8034.4300599999997</v>
      </c>
      <c r="M331">
        <f t="shared" si="109"/>
        <v>18236.185939999996</v>
      </c>
      <c r="N331">
        <f t="shared" si="110"/>
        <v>2518.2300799999994</v>
      </c>
      <c r="O331">
        <f t="shared" si="105"/>
        <v>174078.43916666668</v>
      </c>
      <c r="P331">
        <f t="shared" ref="P331:P394" si="114">(IF(OR(B330&lt;G$2,B330&gt;F$2),0,P330+H330))</f>
        <v>2861007.4656000007</v>
      </c>
      <c r="Q331">
        <f t="shared" ref="Q331:Q394" si="115">(IF(OR(B330&lt;G$2,B330&gt;F$2),0,Q330+I330))</f>
        <v>2588639.4655999984</v>
      </c>
      <c r="R331">
        <f t="shared" ref="R331:R394" si="116">(IF(OR(B330&lt;G$2,B330&gt;F$2),0,R330+J330))</f>
        <v>272368</v>
      </c>
      <c r="S331">
        <f t="shared" ref="S331:S394" si="117">(IF(OR(B330&lt;G$2,B330&gt;F$2),0,S330+K330))</f>
        <v>2587602.8793920032</v>
      </c>
      <c r="T331">
        <f t="shared" ref="T331:T394" si="118">(IF(OR(B330&lt;G$2,B330&gt;F$2),0,T330+L330))</f>
        <v>874991.44989600033</v>
      </c>
      <c r="U331">
        <f t="shared" ref="U331:U394" si="119">(IF(OR(B330&lt;G$2,B330&gt;F$2),0,U330+M330))</f>
        <v>1986016.0157040004</v>
      </c>
      <c r="V331">
        <f t="shared" ref="V331:V394" si="120">(IF(OR(B330&lt;G$2,B330&gt;F$2),0,V330+N330))</f>
        <v>273404.58620800002</v>
      </c>
    </row>
    <row r="332" spans="2:22">
      <c r="B332" s="4">
        <v>46692</v>
      </c>
      <c r="C332">
        <f t="shared" si="103"/>
        <v>206529.99999999997</v>
      </c>
      <c r="D332">
        <f>(ROUNDUP(((D$321+F$321)*((100+D$3)/100)*D272/D$261)/100,1)*100)</f>
        <v>206529.99999999997</v>
      </c>
      <c r="E332" s="5">
        <f t="shared" si="106"/>
        <v>6</v>
      </c>
      <c r="F332">
        <f t="shared" si="111"/>
        <v>12391.799999999997</v>
      </c>
      <c r="G332">
        <f t="shared" si="98"/>
        <v>218921.79999999996</v>
      </c>
      <c r="H332">
        <f t="shared" si="112"/>
        <v>26270.615999999995</v>
      </c>
      <c r="I332">
        <f t="shared" si="113"/>
        <v>24437.615999999995</v>
      </c>
      <c r="J332">
        <f t="shared" si="104"/>
        <v>1833</v>
      </c>
      <c r="K332">
        <f t="shared" si="107"/>
        <v>23752.385919999993</v>
      </c>
      <c r="L332">
        <f t="shared" si="108"/>
        <v>8034.4300599999997</v>
      </c>
      <c r="M332">
        <f t="shared" si="109"/>
        <v>18236.185939999996</v>
      </c>
      <c r="N332">
        <f t="shared" si="110"/>
        <v>2518.2300799999994</v>
      </c>
      <c r="O332">
        <f t="shared" si="105"/>
        <v>175365.99033333335</v>
      </c>
      <c r="P332">
        <f t="shared" si="114"/>
        <v>2887278.0816000006</v>
      </c>
      <c r="Q332">
        <f t="shared" si="115"/>
        <v>2613077.0815999983</v>
      </c>
      <c r="R332">
        <f t="shared" si="116"/>
        <v>274201</v>
      </c>
      <c r="S332">
        <f t="shared" si="117"/>
        <v>2611355.265312003</v>
      </c>
      <c r="T332">
        <f t="shared" si="118"/>
        <v>883025.87995600037</v>
      </c>
      <c r="U332">
        <f t="shared" si="119"/>
        <v>2004252.2016440004</v>
      </c>
      <c r="V332">
        <f t="shared" si="120"/>
        <v>275922.81628800003</v>
      </c>
    </row>
    <row r="333" spans="2:22">
      <c r="B333" s="4">
        <v>46722</v>
      </c>
      <c r="C333">
        <f t="shared" si="103"/>
        <v>206529.99999999997</v>
      </c>
      <c r="D333">
        <f>(ROUNDUP(((D$321+F$321)*((100+D$3)/100)*D273/D$261)/100,1)*100)</f>
        <v>206529.99999999997</v>
      </c>
      <c r="E333" s="5">
        <f t="shared" si="106"/>
        <v>6</v>
      </c>
      <c r="F333">
        <f t="shared" si="111"/>
        <v>12391.799999999997</v>
      </c>
      <c r="G333">
        <f t="shared" si="98"/>
        <v>218921.79999999996</v>
      </c>
      <c r="H333">
        <f t="shared" si="112"/>
        <v>26270.615999999995</v>
      </c>
      <c r="I333">
        <f t="shared" si="113"/>
        <v>24437.615999999995</v>
      </c>
      <c r="J333">
        <f t="shared" si="104"/>
        <v>1833</v>
      </c>
      <c r="K333">
        <f t="shared" si="107"/>
        <v>23752.385919999993</v>
      </c>
      <c r="L333">
        <f t="shared" si="108"/>
        <v>8034.4300599999997</v>
      </c>
      <c r="M333">
        <f t="shared" si="109"/>
        <v>18236.185939999996</v>
      </c>
      <c r="N333">
        <f t="shared" si="110"/>
        <v>2518.2300799999994</v>
      </c>
      <c r="O333">
        <f t="shared" si="105"/>
        <v>176653.54150000002</v>
      </c>
      <c r="P333">
        <f t="shared" si="114"/>
        <v>2913548.6976000005</v>
      </c>
      <c r="Q333">
        <f t="shared" si="115"/>
        <v>2637514.6975999982</v>
      </c>
      <c r="R333">
        <f t="shared" si="116"/>
        <v>276034</v>
      </c>
      <c r="S333">
        <f t="shared" si="117"/>
        <v>2635107.6512320028</v>
      </c>
      <c r="T333">
        <f t="shared" si="118"/>
        <v>891060.31001600041</v>
      </c>
      <c r="U333">
        <f t="shared" si="119"/>
        <v>2022488.3875840004</v>
      </c>
      <c r="V333">
        <f t="shared" si="120"/>
        <v>278441.04636800004</v>
      </c>
    </row>
    <row r="334" spans="2:22">
      <c r="B334" s="4">
        <v>46753</v>
      </c>
      <c r="C334">
        <f t="shared" si="103"/>
        <v>206529.99999999997</v>
      </c>
      <c r="D334">
        <f>(ROUNDUP(((D$321+F$321)*((100+D$3)/100)*D274/D$261)/100,1)*100)</f>
        <v>206529.99999999997</v>
      </c>
      <c r="E334" s="5">
        <f t="shared" si="106"/>
        <v>8</v>
      </c>
      <c r="F334">
        <f t="shared" si="111"/>
        <v>16522.399999999998</v>
      </c>
      <c r="G334">
        <f t="shared" si="98"/>
        <v>223052.39999999997</v>
      </c>
      <c r="H334">
        <f t="shared" si="112"/>
        <v>26766.287999999993</v>
      </c>
      <c r="I334">
        <f t="shared" si="113"/>
        <v>24933.287999999993</v>
      </c>
      <c r="J334">
        <f t="shared" si="104"/>
        <v>1833</v>
      </c>
      <c r="K334">
        <f t="shared" si="107"/>
        <v>24200.142959999994</v>
      </c>
      <c r="L334">
        <f t="shared" si="108"/>
        <v>8186.0230799999999</v>
      </c>
      <c r="M334">
        <f t="shared" si="109"/>
        <v>18580.264919999998</v>
      </c>
      <c r="N334">
        <f t="shared" si="110"/>
        <v>2566.1450399999994</v>
      </c>
      <c r="O334">
        <f t="shared" si="105"/>
        <v>177977.34600000002</v>
      </c>
      <c r="P334">
        <f t="shared" si="114"/>
        <v>2939819.3136000005</v>
      </c>
      <c r="Q334">
        <f t="shared" si="115"/>
        <v>2661952.3135999981</v>
      </c>
      <c r="R334">
        <f t="shared" si="116"/>
        <v>277867</v>
      </c>
      <c r="S334">
        <f t="shared" si="117"/>
        <v>2658860.0371520026</v>
      </c>
      <c r="T334">
        <f t="shared" si="118"/>
        <v>899094.74007600045</v>
      </c>
      <c r="U334">
        <f t="shared" si="119"/>
        <v>2040724.5735240004</v>
      </c>
      <c r="V334">
        <f t="shared" si="120"/>
        <v>280959.27644800005</v>
      </c>
    </row>
    <row r="335" spans="2:22">
      <c r="B335" s="4">
        <v>46784</v>
      </c>
      <c r="C335">
        <f t="shared" si="103"/>
        <v>206529.99999999997</v>
      </c>
      <c r="D335">
        <f>(ROUNDUP(((D$321+F$321)*((100+D$3)/100)*D275/D$261)/100,1)*100)</f>
        <v>206529.99999999997</v>
      </c>
      <c r="E335" s="5">
        <f t="shared" si="106"/>
        <v>8</v>
      </c>
      <c r="F335">
        <f t="shared" si="111"/>
        <v>16522.399999999998</v>
      </c>
      <c r="G335">
        <f t="shared" si="98"/>
        <v>223052.39999999997</v>
      </c>
      <c r="H335">
        <f t="shared" si="112"/>
        <v>26766.287999999993</v>
      </c>
      <c r="I335">
        <f t="shared" si="113"/>
        <v>24933.287999999993</v>
      </c>
      <c r="J335">
        <f t="shared" si="104"/>
        <v>1833</v>
      </c>
      <c r="K335">
        <f t="shared" si="107"/>
        <v>24200.142959999994</v>
      </c>
      <c r="L335">
        <f t="shared" si="108"/>
        <v>8186.0230799999999</v>
      </c>
      <c r="M335">
        <f t="shared" si="109"/>
        <v>18580.264919999998</v>
      </c>
      <c r="N335">
        <f t="shared" si="110"/>
        <v>2566.1450399999994</v>
      </c>
      <c r="O335">
        <f t="shared" si="105"/>
        <v>179301.15050000002</v>
      </c>
      <c r="P335">
        <f t="shared" si="114"/>
        <v>2966585.6016000006</v>
      </c>
      <c r="Q335">
        <f t="shared" si="115"/>
        <v>2686885.6015999983</v>
      </c>
      <c r="R335">
        <f t="shared" si="116"/>
        <v>279700</v>
      </c>
      <c r="S335">
        <f t="shared" si="117"/>
        <v>2683060.1801120024</v>
      </c>
      <c r="T335">
        <f t="shared" si="118"/>
        <v>907280.76315600041</v>
      </c>
      <c r="U335">
        <f t="shared" si="119"/>
        <v>2059304.8384440003</v>
      </c>
      <c r="V335">
        <f t="shared" si="120"/>
        <v>283525.42148800002</v>
      </c>
    </row>
    <row r="336" spans="2:22">
      <c r="B336" s="4">
        <v>46813</v>
      </c>
      <c r="C336">
        <f t="shared" si="103"/>
        <v>206529.99999999997</v>
      </c>
      <c r="D336">
        <f>(ROUNDUP(((D$321+F$321)*((100+D$3)/100)*D276/D$261)/100,1)*100)</f>
        <v>206529.99999999997</v>
      </c>
      <c r="E336" s="5">
        <f t="shared" si="106"/>
        <v>8</v>
      </c>
      <c r="F336">
        <f t="shared" si="111"/>
        <v>16522.399999999998</v>
      </c>
      <c r="G336">
        <f t="shared" si="98"/>
        <v>223052.39999999997</v>
      </c>
      <c r="H336">
        <f t="shared" si="112"/>
        <v>26766.287999999993</v>
      </c>
      <c r="I336">
        <f t="shared" si="113"/>
        <v>24933.287999999993</v>
      </c>
      <c r="J336">
        <f t="shared" si="104"/>
        <v>1833</v>
      </c>
      <c r="K336">
        <f t="shared" si="107"/>
        <v>24200.142959999994</v>
      </c>
      <c r="L336">
        <f t="shared" si="108"/>
        <v>8186.0230799999999</v>
      </c>
      <c r="M336">
        <f t="shared" si="109"/>
        <v>18580.264919999998</v>
      </c>
      <c r="N336">
        <f t="shared" si="110"/>
        <v>2566.1450399999994</v>
      </c>
      <c r="O336">
        <f t="shared" si="105"/>
        <v>180624.95500000005</v>
      </c>
      <c r="P336">
        <f t="shared" si="114"/>
        <v>2993351.8896000008</v>
      </c>
      <c r="Q336">
        <f t="shared" si="115"/>
        <v>2711818.8895999985</v>
      </c>
      <c r="R336">
        <f t="shared" si="116"/>
        <v>281533</v>
      </c>
      <c r="S336">
        <f t="shared" si="117"/>
        <v>2707260.3230720023</v>
      </c>
      <c r="T336">
        <f t="shared" si="118"/>
        <v>915466.78623600036</v>
      </c>
      <c r="U336">
        <f t="shared" si="119"/>
        <v>2077885.1033640003</v>
      </c>
      <c r="V336">
        <f t="shared" si="120"/>
        <v>286091.566528</v>
      </c>
    </row>
    <row r="337" spans="2:22">
      <c r="B337" s="4">
        <v>46844</v>
      </c>
      <c r="C337">
        <f t="shared" si="103"/>
        <v>206529.99999999997</v>
      </c>
      <c r="D337">
        <f>(ROUNDUP(((D$321+F$321)*((100+D$3)/100)*D277/D$261)/100,1)*100)</f>
        <v>206529.99999999997</v>
      </c>
      <c r="E337" s="5">
        <f t="shared" si="106"/>
        <v>10</v>
      </c>
      <c r="F337">
        <f t="shared" si="111"/>
        <v>20652.999999999996</v>
      </c>
      <c r="G337">
        <f t="shared" si="98"/>
        <v>227182.99999999997</v>
      </c>
      <c r="H337">
        <f t="shared" si="112"/>
        <v>27261.959999999995</v>
      </c>
      <c r="I337">
        <f t="shared" si="113"/>
        <v>25428.959999999995</v>
      </c>
      <c r="J337">
        <f t="shared" si="104"/>
        <v>1833</v>
      </c>
      <c r="K337">
        <f t="shared" si="107"/>
        <v>24647.899999999994</v>
      </c>
      <c r="L337">
        <f t="shared" si="108"/>
        <v>8337.6160999999993</v>
      </c>
      <c r="M337">
        <f t="shared" si="109"/>
        <v>18924.343899999996</v>
      </c>
      <c r="N337">
        <f t="shared" si="110"/>
        <v>2614.0599999999995</v>
      </c>
      <c r="O337">
        <f t="shared" si="105"/>
        <v>181985.01283333337</v>
      </c>
      <c r="P337">
        <f t="shared" si="114"/>
        <v>3020118.177600001</v>
      </c>
      <c r="Q337">
        <f t="shared" si="115"/>
        <v>2736752.1775999987</v>
      </c>
      <c r="R337">
        <f t="shared" si="116"/>
        <v>283366</v>
      </c>
      <c r="S337">
        <f t="shared" si="117"/>
        <v>2731460.4660320021</v>
      </c>
      <c r="T337">
        <f t="shared" si="118"/>
        <v>923652.80931600032</v>
      </c>
      <c r="U337">
        <f t="shared" si="119"/>
        <v>2096465.3682840003</v>
      </c>
      <c r="V337">
        <f t="shared" si="120"/>
        <v>288657.71156799997</v>
      </c>
    </row>
    <row r="338" spans="2:22">
      <c r="B338" s="4">
        <v>46874</v>
      </c>
      <c r="C338">
        <f t="shared" si="103"/>
        <v>206529.99999999997</v>
      </c>
      <c r="D338">
        <f>(ROUNDUP(((D$321+F$321)*((100+D$3)/100)*D278/D$261)/100,1)*100)</f>
        <v>206529.99999999997</v>
      </c>
      <c r="E338" s="5">
        <f t="shared" si="106"/>
        <v>10</v>
      </c>
      <c r="F338">
        <f t="shared" si="111"/>
        <v>20652.999999999996</v>
      </c>
      <c r="G338">
        <f t="shared" si="98"/>
        <v>227182.99999999997</v>
      </c>
      <c r="H338">
        <f t="shared" si="112"/>
        <v>27261.959999999995</v>
      </c>
      <c r="I338">
        <f t="shared" si="113"/>
        <v>25428.959999999995</v>
      </c>
      <c r="J338">
        <f t="shared" si="104"/>
        <v>1833</v>
      </c>
      <c r="K338">
        <f t="shared" si="107"/>
        <v>24647.899999999994</v>
      </c>
      <c r="L338">
        <f t="shared" si="108"/>
        <v>8337.6160999999993</v>
      </c>
      <c r="M338">
        <f t="shared" si="109"/>
        <v>18924.343899999996</v>
      </c>
      <c r="N338">
        <f t="shared" si="110"/>
        <v>2614.0599999999995</v>
      </c>
      <c r="O338">
        <f t="shared" si="105"/>
        <v>183345.07066666667</v>
      </c>
      <c r="P338">
        <f t="shared" si="114"/>
        <v>3047380.1376000009</v>
      </c>
      <c r="Q338">
        <f t="shared" si="115"/>
        <v>2762181.1375999986</v>
      </c>
      <c r="R338">
        <f t="shared" si="116"/>
        <v>285199</v>
      </c>
      <c r="S338">
        <f t="shared" si="117"/>
        <v>2756108.366032002</v>
      </c>
      <c r="T338">
        <f t="shared" si="118"/>
        <v>931990.4254160003</v>
      </c>
      <c r="U338">
        <f t="shared" si="119"/>
        <v>2115389.7121840003</v>
      </c>
      <c r="V338">
        <f t="shared" si="120"/>
        <v>291271.77156799997</v>
      </c>
    </row>
    <row r="339" spans="2:22">
      <c r="B339" s="4">
        <v>46905</v>
      </c>
      <c r="C339">
        <f t="shared" si="103"/>
        <v>212850</v>
      </c>
      <c r="D339">
        <f>(ROUNDUP(((D$321+F$321)*((100+D$3)/100)*D279/D$261)/100,1)*100)</f>
        <v>212850</v>
      </c>
      <c r="E339" s="5">
        <f t="shared" si="106"/>
        <v>10</v>
      </c>
      <c r="F339">
        <f t="shared" si="111"/>
        <v>21285</v>
      </c>
      <c r="G339">
        <f t="shared" si="98"/>
        <v>234135</v>
      </c>
      <c r="H339">
        <f t="shared" si="112"/>
        <v>28096.2</v>
      </c>
      <c r="I339">
        <f t="shared" si="113"/>
        <v>26263.200000000001</v>
      </c>
      <c r="J339">
        <f t="shared" si="104"/>
        <v>1833</v>
      </c>
      <c r="K339">
        <f t="shared" si="107"/>
        <v>25401.496800000001</v>
      </c>
      <c r="L339">
        <f t="shared" si="108"/>
        <v>8592.7545000000009</v>
      </c>
      <c r="M339">
        <f t="shared" si="109"/>
        <v>19503.445499999998</v>
      </c>
      <c r="N339">
        <f t="shared" si="110"/>
        <v>2694.7031999999999</v>
      </c>
      <c r="O339">
        <f t="shared" si="105"/>
        <v>184746.79333333336</v>
      </c>
      <c r="P339">
        <f t="shared" si="114"/>
        <v>3074642.0976000009</v>
      </c>
      <c r="Q339">
        <f t="shared" si="115"/>
        <v>2787610.0975999986</v>
      </c>
      <c r="R339">
        <f t="shared" si="116"/>
        <v>287032</v>
      </c>
      <c r="S339">
        <f t="shared" si="117"/>
        <v>2780756.2660320019</v>
      </c>
      <c r="T339">
        <f t="shared" si="118"/>
        <v>940328.04151600029</v>
      </c>
      <c r="U339">
        <f t="shared" si="119"/>
        <v>2134314.0560840005</v>
      </c>
      <c r="V339">
        <f t="shared" si="120"/>
        <v>293885.83156799997</v>
      </c>
    </row>
    <row r="340" spans="2:22">
      <c r="B340" s="4">
        <v>46935</v>
      </c>
      <c r="C340">
        <f t="shared" si="103"/>
        <v>212850</v>
      </c>
      <c r="D340">
        <f>(ROUNDUP(((D$321+F$321)*((100+D$3)/100)*D280/D$261)/100,1)*100)</f>
        <v>212850</v>
      </c>
      <c r="E340" s="5">
        <f t="shared" si="106"/>
        <v>12</v>
      </c>
      <c r="F340">
        <f t="shared" si="111"/>
        <v>25542</v>
      </c>
      <c r="G340">
        <f t="shared" si="98"/>
        <v>238392</v>
      </c>
      <c r="H340">
        <f t="shared" si="112"/>
        <v>28607.039999999997</v>
      </c>
      <c r="I340">
        <f t="shared" si="113"/>
        <v>26774.039999999997</v>
      </c>
      <c r="J340">
        <f t="shared" si="104"/>
        <v>1833</v>
      </c>
      <c r="K340">
        <f t="shared" si="107"/>
        <v>25862.955599999998</v>
      </c>
      <c r="L340">
        <f t="shared" si="108"/>
        <v>8748.9864000000016</v>
      </c>
      <c r="M340">
        <f t="shared" si="109"/>
        <v>19858.053599999999</v>
      </c>
      <c r="N340">
        <f t="shared" si="110"/>
        <v>2744.0843999999997</v>
      </c>
      <c r="O340">
        <f t="shared" si="105"/>
        <v>186185.87933333337</v>
      </c>
      <c r="P340">
        <f t="shared" si="114"/>
        <v>3102738.2976000011</v>
      </c>
      <c r="Q340">
        <f t="shared" si="115"/>
        <v>2813873.2975999988</v>
      </c>
      <c r="R340">
        <f t="shared" si="116"/>
        <v>288865</v>
      </c>
      <c r="S340">
        <f t="shared" si="117"/>
        <v>2806157.7628320018</v>
      </c>
      <c r="T340">
        <f t="shared" si="118"/>
        <v>948920.79601600033</v>
      </c>
      <c r="U340">
        <f t="shared" si="119"/>
        <v>2153817.5015840004</v>
      </c>
      <c r="V340">
        <f t="shared" si="120"/>
        <v>296580.53476799995</v>
      </c>
    </row>
    <row r="341" spans="2:22">
      <c r="B341" s="4">
        <v>46966</v>
      </c>
      <c r="C341">
        <f t="shared" si="103"/>
        <v>212850</v>
      </c>
      <c r="D341">
        <f>(ROUNDUP(((D$321+F$321)*((100+D$3)/100)*D281/D$261)/100,1)*100)</f>
        <v>212850</v>
      </c>
      <c r="E341" s="5">
        <f t="shared" si="106"/>
        <v>12</v>
      </c>
      <c r="F341">
        <f t="shared" si="111"/>
        <v>25542</v>
      </c>
      <c r="G341">
        <f t="shared" si="98"/>
        <v>238392</v>
      </c>
      <c r="H341">
        <f t="shared" si="112"/>
        <v>28607.039999999997</v>
      </c>
      <c r="I341">
        <f t="shared" si="113"/>
        <v>26774.039999999997</v>
      </c>
      <c r="J341">
        <f t="shared" si="104"/>
        <v>1833</v>
      </c>
      <c r="K341">
        <f t="shared" si="107"/>
        <v>25862.955599999998</v>
      </c>
      <c r="L341">
        <f t="shared" si="108"/>
        <v>8748.9864000000016</v>
      </c>
      <c r="M341">
        <f t="shared" si="109"/>
        <v>19858.053599999999</v>
      </c>
      <c r="N341">
        <f t="shared" si="110"/>
        <v>2744.0843999999997</v>
      </c>
      <c r="O341">
        <f t="shared" si="105"/>
        <v>187624.96533333338</v>
      </c>
      <c r="P341">
        <f t="shared" si="114"/>
        <v>3131345.3376000011</v>
      </c>
      <c r="Q341">
        <f t="shared" si="115"/>
        <v>2840647.3375999988</v>
      </c>
      <c r="R341">
        <f t="shared" si="116"/>
        <v>290698</v>
      </c>
      <c r="S341">
        <f t="shared" si="117"/>
        <v>2832020.7184320018</v>
      </c>
      <c r="T341">
        <f t="shared" si="118"/>
        <v>957669.78241600038</v>
      </c>
      <c r="U341">
        <f t="shared" si="119"/>
        <v>2173675.5551840006</v>
      </c>
      <c r="V341">
        <f t="shared" si="120"/>
        <v>299324.61916799995</v>
      </c>
    </row>
    <row r="342" spans="2:22">
      <c r="B342" s="4">
        <v>46997</v>
      </c>
      <c r="C342">
        <f t="shared" si="103"/>
        <v>212850</v>
      </c>
      <c r="D342">
        <f>(ROUNDUP(((D$321+F$321)*((100+D$3)/100)*D282/D$261)/100,1)*100)</f>
        <v>212850</v>
      </c>
      <c r="E342" s="5">
        <f t="shared" si="106"/>
        <v>12</v>
      </c>
      <c r="F342">
        <f t="shared" si="111"/>
        <v>25542</v>
      </c>
      <c r="G342">
        <f t="shared" si="98"/>
        <v>238392</v>
      </c>
      <c r="H342">
        <f t="shared" si="112"/>
        <v>28607.039999999997</v>
      </c>
      <c r="I342">
        <f t="shared" si="113"/>
        <v>26774.039999999997</v>
      </c>
      <c r="J342">
        <f t="shared" si="104"/>
        <v>1833</v>
      </c>
      <c r="K342">
        <f t="shared" si="107"/>
        <v>25862.955599999998</v>
      </c>
      <c r="L342">
        <f t="shared" si="108"/>
        <v>8748.9864000000016</v>
      </c>
      <c r="M342">
        <f t="shared" si="109"/>
        <v>19858.053599999999</v>
      </c>
      <c r="N342">
        <f t="shared" si="110"/>
        <v>2744.0843999999997</v>
      </c>
      <c r="O342">
        <f t="shared" si="105"/>
        <v>189064.05133333339</v>
      </c>
      <c r="P342">
        <f t="shared" si="114"/>
        <v>3159952.3776000012</v>
      </c>
      <c r="Q342">
        <f t="shared" si="115"/>
        <v>2867421.3775999988</v>
      </c>
      <c r="R342">
        <f t="shared" si="116"/>
        <v>292531</v>
      </c>
      <c r="S342">
        <f t="shared" si="117"/>
        <v>2857883.6740320018</v>
      </c>
      <c r="T342">
        <f t="shared" si="118"/>
        <v>966418.76881600043</v>
      </c>
      <c r="U342">
        <f t="shared" si="119"/>
        <v>2193533.6087840009</v>
      </c>
      <c r="V342">
        <f t="shared" si="120"/>
        <v>302068.70356799994</v>
      </c>
    </row>
    <row r="343" spans="2:22">
      <c r="B343" s="4">
        <v>47027</v>
      </c>
      <c r="C343">
        <f t="shared" si="103"/>
        <v>212850</v>
      </c>
      <c r="D343">
        <f>(ROUNDUP(((D$321+F$321)*((100+D$3)/100)*D283/D$261)/100,1)*100)</f>
        <v>212850</v>
      </c>
      <c r="E343" s="5">
        <f t="shared" si="106"/>
        <v>14</v>
      </c>
      <c r="F343">
        <f t="shared" si="111"/>
        <v>29799</v>
      </c>
      <c r="G343">
        <f t="shared" si="98"/>
        <v>242649</v>
      </c>
      <c r="H343">
        <f t="shared" si="112"/>
        <v>29117.879999999997</v>
      </c>
      <c r="I343">
        <f t="shared" si="113"/>
        <v>27284.879999999997</v>
      </c>
      <c r="J343">
        <f t="shared" si="104"/>
        <v>1833</v>
      </c>
      <c r="K343">
        <f t="shared" si="107"/>
        <v>26324.414399999998</v>
      </c>
      <c r="L343">
        <f t="shared" si="108"/>
        <v>8905.2183000000005</v>
      </c>
      <c r="M343">
        <f t="shared" si="109"/>
        <v>20212.661700000001</v>
      </c>
      <c r="N343">
        <f t="shared" si="110"/>
        <v>2793.4656</v>
      </c>
      <c r="O343">
        <f t="shared" si="105"/>
        <v>190540.50066666672</v>
      </c>
      <c r="P343">
        <f t="shared" si="114"/>
        <v>3188559.4176000012</v>
      </c>
      <c r="Q343">
        <f t="shared" si="115"/>
        <v>2894195.4175999989</v>
      </c>
      <c r="R343">
        <f t="shared" si="116"/>
        <v>294364</v>
      </c>
      <c r="S343">
        <f t="shared" si="117"/>
        <v>2883746.6296320017</v>
      </c>
      <c r="T343">
        <f t="shared" si="118"/>
        <v>975167.75521600049</v>
      </c>
      <c r="U343">
        <f t="shared" si="119"/>
        <v>2213391.6623840011</v>
      </c>
      <c r="V343">
        <f t="shared" si="120"/>
        <v>304812.78796799993</v>
      </c>
    </row>
    <row r="344" spans="2:22">
      <c r="B344" s="4">
        <v>47058</v>
      </c>
      <c r="C344">
        <f t="shared" si="103"/>
        <v>212850</v>
      </c>
      <c r="D344">
        <f>(ROUNDUP(((D$321+F$321)*((100+D$3)/100)*D284/D$261)/100,1)*100)</f>
        <v>212850</v>
      </c>
      <c r="E344" s="5">
        <f t="shared" si="106"/>
        <v>14</v>
      </c>
      <c r="F344">
        <f t="shared" si="111"/>
        <v>29799</v>
      </c>
      <c r="G344">
        <f t="shared" si="98"/>
        <v>242649</v>
      </c>
      <c r="H344">
        <f t="shared" si="112"/>
        <v>29117.879999999997</v>
      </c>
      <c r="I344">
        <f t="shared" si="113"/>
        <v>27284.879999999997</v>
      </c>
      <c r="J344">
        <f t="shared" si="104"/>
        <v>1833</v>
      </c>
      <c r="K344">
        <f t="shared" si="107"/>
        <v>26324.414399999998</v>
      </c>
      <c r="L344">
        <f t="shared" si="108"/>
        <v>8905.2183000000005</v>
      </c>
      <c r="M344">
        <f t="shared" si="109"/>
        <v>20212.661700000001</v>
      </c>
      <c r="N344">
        <f t="shared" si="110"/>
        <v>2793.4656</v>
      </c>
      <c r="O344">
        <f t="shared" si="105"/>
        <v>192016.95000000004</v>
      </c>
      <c r="P344">
        <f t="shared" si="114"/>
        <v>3217677.2976000011</v>
      </c>
      <c r="Q344">
        <f t="shared" si="115"/>
        <v>2921480.2975999988</v>
      </c>
      <c r="R344">
        <f t="shared" si="116"/>
        <v>296197</v>
      </c>
      <c r="S344">
        <f t="shared" si="117"/>
        <v>2910071.0440320019</v>
      </c>
      <c r="T344">
        <f t="shared" si="118"/>
        <v>984072.97351600043</v>
      </c>
      <c r="U344">
        <f t="shared" si="119"/>
        <v>2233604.3240840011</v>
      </c>
      <c r="V344">
        <f t="shared" si="120"/>
        <v>307606.25356799993</v>
      </c>
    </row>
    <row r="345" spans="2:22">
      <c r="B345" s="4">
        <v>47088</v>
      </c>
      <c r="C345">
        <f t="shared" si="103"/>
        <v>212850</v>
      </c>
      <c r="D345">
        <f>(ROUNDUP(((D$321+F$321)*((100+D$3)/100)*D285/D$261)/100,1)*100)</f>
        <v>212850</v>
      </c>
      <c r="E345" s="5">
        <f t="shared" si="106"/>
        <v>14</v>
      </c>
      <c r="F345">
        <f t="shared" si="111"/>
        <v>29799</v>
      </c>
      <c r="G345">
        <f t="shared" si="98"/>
        <v>242649</v>
      </c>
      <c r="H345">
        <f t="shared" si="112"/>
        <v>29117.879999999997</v>
      </c>
      <c r="I345">
        <f t="shared" si="113"/>
        <v>27284.879999999997</v>
      </c>
      <c r="J345">
        <f t="shared" si="104"/>
        <v>1833</v>
      </c>
      <c r="K345">
        <f t="shared" si="107"/>
        <v>26324.414399999998</v>
      </c>
      <c r="L345">
        <f t="shared" si="108"/>
        <v>8905.2183000000005</v>
      </c>
      <c r="M345">
        <f t="shared" si="109"/>
        <v>20212.661700000001</v>
      </c>
      <c r="N345">
        <f t="shared" si="110"/>
        <v>2793.4656</v>
      </c>
      <c r="O345">
        <f t="shared" si="105"/>
        <v>193493.39933333339</v>
      </c>
      <c r="P345">
        <f t="shared" si="114"/>
        <v>3246795.177600001</v>
      </c>
      <c r="Q345">
        <f t="shared" si="115"/>
        <v>2948765.1775999987</v>
      </c>
      <c r="R345">
        <f t="shared" si="116"/>
        <v>298030</v>
      </c>
      <c r="S345">
        <f t="shared" si="117"/>
        <v>2936395.458432002</v>
      </c>
      <c r="T345">
        <f t="shared" si="118"/>
        <v>992978.19181600038</v>
      </c>
      <c r="U345">
        <f t="shared" si="119"/>
        <v>2253816.9857840012</v>
      </c>
      <c r="V345">
        <f t="shared" si="120"/>
        <v>310399.71916799992</v>
      </c>
    </row>
    <row r="346" spans="2:22">
      <c r="B346" s="4">
        <v>47119</v>
      </c>
      <c r="C346">
        <f t="shared" si="103"/>
        <v>212850</v>
      </c>
      <c r="D346">
        <f>(ROUNDUP(((D$321+F$321)*((100+D$3)/100)*D286/D$261)/100,1)*100)</f>
        <v>212850</v>
      </c>
      <c r="E346" s="5">
        <f t="shared" si="106"/>
        <v>16</v>
      </c>
      <c r="F346">
        <f t="shared" si="111"/>
        <v>34056</v>
      </c>
      <c r="G346">
        <f t="shared" si="98"/>
        <v>246906</v>
      </c>
      <c r="H346">
        <f t="shared" si="112"/>
        <v>29628.719999999998</v>
      </c>
      <c r="I346">
        <f t="shared" si="113"/>
        <v>27795.719999999998</v>
      </c>
      <c r="J346">
        <f t="shared" si="104"/>
        <v>1833</v>
      </c>
      <c r="K346">
        <f t="shared" si="107"/>
        <v>26785.873199999998</v>
      </c>
      <c r="L346">
        <f t="shared" si="108"/>
        <v>9061.4502000000011</v>
      </c>
      <c r="M346">
        <f t="shared" si="109"/>
        <v>20567.269799999998</v>
      </c>
      <c r="N346">
        <f t="shared" si="110"/>
        <v>2842.8467999999998</v>
      </c>
      <c r="O346">
        <f t="shared" si="105"/>
        <v>195007.21200000003</v>
      </c>
      <c r="P346">
        <f t="shared" si="114"/>
        <v>3275913.0576000009</v>
      </c>
      <c r="Q346">
        <f t="shared" si="115"/>
        <v>2976050.0575999985</v>
      </c>
      <c r="R346">
        <f t="shared" si="116"/>
        <v>299863</v>
      </c>
      <c r="S346">
        <f t="shared" si="117"/>
        <v>2962719.8728320021</v>
      </c>
      <c r="T346">
        <f t="shared" si="118"/>
        <v>1001883.4101160003</v>
      </c>
      <c r="U346">
        <f t="shared" si="119"/>
        <v>2274029.6474840012</v>
      </c>
      <c r="V346">
        <f t="shared" si="120"/>
        <v>313193.18476799992</v>
      </c>
    </row>
    <row r="347" spans="2:22">
      <c r="B347" s="4">
        <v>47150</v>
      </c>
      <c r="C347">
        <f t="shared" si="103"/>
        <v>212850</v>
      </c>
      <c r="D347">
        <f>(ROUNDUP(((D$321+F$321)*((100+D$3)/100)*D287/D$261)/100,1)*100)</f>
        <v>212850</v>
      </c>
      <c r="E347" s="5">
        <f t="shared" si="106"/>
        <v>16</v>
      </c>
      <c r="F347">
        <f t="shared" si="111"/>
        <v>34056</v>
      </c>
      <c r="G347">
        <f t="shared" si="98"/>
        <v>246906</v>
      </c>
      <c r="H347">
        <f t="shared" si="112"/>
        <v>29628.719999999998</v>
      </c>
      <c r="I347">
        <f t="shared" si="113"/>
        <v>27795.719999999998</v>
      </c>
      <c r="J347">
        <f t="shared" si="104"/>
        <v>1833</v>
      </c>
      <c r="K347">
        <f t="shared" si="107"/>
        <v>26785.873199999998</v>
      </c>
      <c r="L347">
        <f t="shared" si="108"/>
        <v>9061.4502000000011</v>
      </c>
      <c r="M347">
        <f t="shared" si="109"/>
        <v>20567.269799999998</v>
      </c>
      <c r="N347">
        <f t="shared" si="110"/>
        <v>2842.8467999999998</v>
      </c>
      <c r="O347">
        <f t="shared" si="105"/>
        <v>196521.02466666666</v>
      </c>
      <c r="P347">
        <f t="shared" si="114"/>
        <v>3305541.7776000011</v>
      </c>
      <c r="Q347">
        <f t="shared" si="115"/>
        <v>3003845.7775999987</v>
      </c>
      <c r="R347">
        <f t="shared" si="116"/>
        <v>301696</v>
      </c>
      <c r="S347">
        <f t="shared" si="117"/>
        <v>2989505.7460320019</v>
      </c>
      <c r="T347">
        <f t="shared" si="118"/>
        <v>1010944.8603160003</v>
      </c>
      <c r="U347">
        <f t="shared" si="119"/>
        <v>2294596.9172840011</v>
      </c>
      <c r="V347">
        <f t="shared" si="120"/>
        <v>316036.03156799992</v>
      </c>
    </row>
    <row r="348" spans="2:22">
      <c r="B348" s="4">
        <v>47178</v>
      </c>
      <c r="C348">
        <f t="shared" si="103"/>
        <v>212850</v>
      </c>
      <c r="D348">
        <f>(ROUNDUP(((D$321+F$321)*((100+D$3)/100)*D288/D$261)/100,1)*100)</f>
        <v>212850</v>
      </c>
      <c r="E348" s="5">
        <f t="shared" si="106"/>
        <v>16</v>
      </c>
      <c r="F348">
        <f t="shared" si="111"/>
        <v>34056</v>
      </c>
      <c r="G348">
        <f t="shared" si="98"/>
        <v>246906</v>
      </c>
      <c r="H348">
        <f t="shared" si="112"/>
        <v>29628.719999999998</v>
      </c>
      <c r="I348">
        <f t="shared" si="113"/>
        <v>27795.719999999998</v>
      </c>
      <c r="J348">
        <f t="shared" si="104"/>
        <v>1833</v>
      </c>
      <c r="K348">
        <f t="shared" si="107"/>
        <v>26785.873199999998</v>
      </c>
      <c r="L348">
        <f t="shared" si="108"/>
        <v>9061.4502000000011</v>
      </c>
      <c r="M348">
        <f t="shared" si="109"/>
        <v>20567.269799999998</v>
      </c>
      <c r="N348">
        <f t="shared" si="110"/>
        <v>2842.8467999999998</v>
      </c>
      <c r="O348">
        <f t="shared" si="105"/>
        <v>198034.83733333333</v>
      </c>
      <c r="P348">
        <f t="shared" si="114"/>
        <v>3335170.4976000013</v>
      </c>
      <c r="Q348">
        <f t="shared" si="115"/>
        <v>3031641.497599999</v>
      </c>
      <c r="R348">
        <f t="shared" si="116"/>
        <v>303529</v>
      </c>
      <c r="S348">
        <f t="shared" si="117"/>
        <v>3016291.6192320017</v>
      </c>
      <c r="T348">
        <f t="shared" si="118"/>
        <v>1020006.3105160003</v>
      </c>
      <c r="U348">
        <f t="shared" si="119"/>
        <v>2315164.187084001</v>
      </c>
      <c r="V348">
        <f t="shared" si="120"/>
        <v>318878.87836799992</v>
      </c>
    </row>
    <row r="349" spans="2:22">
      <c r="B349" s="4">
        <v>47209</v>
      </c>
      <c r="C349">
        <f t="shared" si="103"/>
        <v>212850</v>
      </c>
      <c r="D349">
        <f>(ROUNDUP(((D$321+F$321)*((100+D$3)/100)*D289/D$261)/100,1)*100)</f>
        <v>212850</v>
      </c>
      <c r="E349" s="5">
        <f t="shared" si="106"/>
        <v>18</v>
      </c>
      <c r="F349">
        <f t="shared" si="111"/>
        <v>38313</v>
      </c>
      <c r="G349">
        <f t="shared" si="98"/>
        <v>251163</v>
      </c>
      <c r="H349">
        <f t="shared" si="112"/>
        <v>30139.559999999998</v>
      </c>
      <c r="I349">
        <f t="shared" si="113"/>
        <v>28306.559999999998</v>
      </c>
      <c r="J349">
        <f t="shared" si="104"/>
        <v>1833</v>
      </c>
      <c r="K349">
        <f t="shared" si="107"/>
        <v>27247.331999999999</v>
      </c>
      <c r="L349">
        <f t="shared" si="108"/>
        <v>9217.6821</v>
      </c>
      <c r="M349">
        <f t="shared" si="109"/>
        <v>20921.877899999999</v>
      </c>
      <c r="N349">
        <f t="shared" si="110"/>
        <v>2892.2279999999996</v>
      </c>
      <c r="O349">
        <f t="shared" si="105"/>
        <v>199586.01333333334</v>
      </c>
      <c r="P349">
        <f t="shared" si="114"/>
        <v>3364799.2176000015</v>
      </c>
      <c r="Q349">
        <f t="shared" si="115"/>
        <v>3059437.2175999992</v>
      </c>
      <c r="R349">
        <f t="shared" si="116"/>
        <v>305362</v>
      </c>
      <c r="S349">
        <f t="shared" si="117"/>
        <v>3043077.4924320015</v>
      </c>
      <c r="T349">
        <f t="shared" si="118"/>
        <v>1029067.7607160002</v>
      </c>
      <c r="U349">
        <f t="shared" si="119"/>
        <v>2335731.4568840009</v>
      </c>
      <c r="V349">
        <f t="shared" si="120"/>
        <v>321721.72516799992</v>
      </c>
    </row>
    <row r="350" spans="2:22">
      <c r="B350" s="4">
        <v>47239</v>
      </c>
      <c r="C350">
        <f t="shared" si="103"/>
        <v>212850</v>
      </c>
      <c r="D350">
        <f>(ROUNDUP(((D$321+F$321)*((100+D$3)/100)*D290/D$261)/100,1)*100)</f>
        <v>212850</v>
      </c>
      <c r="E350" s="5">
        <f t="shared" si="106"/>
        <v>18</v>
      </c>
      <c r="F350">
        <f t="shared" si="111"/>
        <v>38313</v>
      </c>
      <c r="G350">
        <f t="shared" si="98"/>
        <v>251163</v>
      </c>
      <c r="H350">
        <f t="shared" si="112"/>
        <v>30139.559999999998</v>
      </c>
      <c r="I350">
        <f t="shared" si="113"/>
        <v>28306.559999999998</v>
      </c>
      <c r="J350">
        <f t="shared" si="104"/>
        <v>1833</v>
      </c>
      <c r="K350">
        <f t="shared" si="107"/>
        <v>27247.331999999999</v>
      </c>
      <c r="L350">
        <f t="shared" si="108"/>
        <v>9217.6821</v>
      </c>
      <c r="M350">
        <f t="shared" si="109"/>
        <v>20921.877899999999</v>
      </c>
      <c r="N350">
        <f t="shared" si="110"/>
        <v>2892.2279999999996</v>
      </c>
      <c r="O350">
        <f t="shared" si="105"/>
        <v>201137.18933333334</v>
      </c>
      <c r="P350">
        <f t="shared" si="114"/>
        <v>3394938.7776000015</v>
      </c>
      <c r="Q350">
        <f t="shared" si="115"/>
        <v>3087743.7775999992</v>
      </c>
      <c r="R350">
        <f t="shared" si="116"/>
        <v>307195</v>
      </c>
      <c r="S350">
        <f t="shared" si="117"/>
        <v>3070324.8244320014</v>
      </c>
      <c r="T350">
        <f t="shared" si="118"/>
        <v>1038285.4428160002</v>
      </c>
      <c r="U350">
        <f t="shared" si="119"/>
        <v>2356653.3347840011</v>
      </c>
      <c r="V350">
        <f t="shared" si="120"/>
        <v>324613.95316799992</v>
      </c>
    </row>
    <row r="351" spans="2:22">
      <c r="B351" s="4">
        <v>47270</v>
      </c>
      <c r="C351">
        <f t="shared" si="103"/>
        <v>219210</v>
      </c>
      <c r="D351">
        <f>(ROUNDUP(((D$321+F$321)*((100+D$3)/100)*D291/D$261)/100,1)*100)</f>
        <v>219210</v>
      </c>
      <c r="E351" s="5">
        <f t="shared" si="106"/>
        <v>18</v>
      </c>
      <c r="F351">
        <f t="shared" si="111"/>
        <v>39457.800000000003</v>
      </c>
      <c r="G351">
        <f t="shared" si="98"/>
        <v>258667.8</v>
      </c>
      <c r="H351">
        <f t="shared" si="112"/>
        <v>31040.135999999999</v>
      </c>
      <c r="I351">
        <f t="shared" si="113"/>
        <v>29207.135999999999</v>
      </c>
      <c r="J351">
        <f t="shared" si="104"/>
        <v>1833</v>
      </c>
      <c r="K351">
        <f t="shared" si="107"/>
        <v>28060.852319999998</v>
      </c>
      <c r="L351">
        <f t="shared" si="108"/>
        <v>9493.1082600000009</v>
      </c>
      <c r="M351">
        <f t="shared" si="109"/>
        <v>21547.027739999998</v>
      </c>
      <c r="N351">
        <f t="shared" si="110"/>
        <v>2979.2836799999995</v>
      </c>
      <c r="O351">
        <f t="shared" si="105"/>
        <v>202734.73383333336</v>
      </c>
      <c r="P351">
        <f t="shared" si="114"/>
        <v>3425078.3376000016</v>
      </c>
      <c r="Q351">
        <f t="shared" si="115"/>
        <v>3116050.3375999993</v>
      </c>
      <c r="R351">
        <f t="shared" si="116"/>
        <v>309028</v>
      </c>
      <c r="S351">
        <f t="shared" si="117"/>
        <v>3097572.1564320014</v>
      </c>
      <c r="T351">
        <f t="shared" si="118"/>
        <v>1047503.1249160002</v>
      </c>
      <c r="U351">
        <f t="shared" si="119"/>
        <v>2377575.2126840013</v>
      </c>
      <c r="V351">
        <f t="shared" si="120"/>
        <v>327506.18116799992</v>
      </c>
    </row>
    <row r="352" spans="2:22">
      <c r="B352" s="4">
        <v>47300</v>
      </c>
      <c r="C352">
        <f t="shared" si="103"/>
        <v>219210</v>
      </c>
      <c r="D352">
        <f>(ROUNDUP(((D$321+F$321)*((100+D$3)/100)*D292/D$261)/100,1)*100)</f>
        <v>219210</v>
      </c>
      <c r="E352" s="5">
        <f t="shared" si="106"/>
        <v>20</v>
      </c>
      <c r="F352">
        <f t="shared" si="111"/>
        <v>43842</v>
      </c>
      <c r="G352">
        <f t="shared" ref="G352:G415" si="121">(IF(OR(B352&lt;G$2,B352&gt;F$2),0,F352+D352))</f>
        <v>263052</v>
      </c>
      <c r="H352">
        <f t="shared" si="112"/>
        <v>31566.239999999998</v>
      </c>
      <c r="I352">
        <f t="shared" si="113"/>
        <v>29733.239999999998</v>
      </c>
      <c r="J352">
        <f t="shared" si="104"/>
        <v>1833</v>
      </c>
      <c r="K352">
        <f t="shared" si="107"/>
        <v>28536.099599999998</v>
      </c>
      <c r="L352">
        <f t="shared" si="108"/>
        <v>9654.0084000000006</v>
      </c>
      <c r="M352">
        <f t="shared" si="109"/>
        <v>21912.231599999999</v>
      </c>
      <c r="N352">
        <f t="shared" si="110"/>
        <v>3030.1403999999998</v>
      </c>
      <c r="O352">
        <f t="shared" si="105"/>
        <v>204370.75833333333</v>
      </c>
      <c r="P352">
        <f t="shared" si="114"/>
        <v>3456118.4736000015</v>
      </c>
      <c r="Q352">
        <f t="shared" si="115"/>
        <v>3145257.4735999992</v>
      </c>
      <c r="R352">
        <f t="shared" si="116"/>
        <v>310861</v>
      </c>
      <c r="S352">
        <f t="shared" si="117"/>
        <v>3125633.0087520014</v>
      </c>
      <c r="T352">
        <f t="shared" si="118"/>
        <v>1056996.2331760002</v>
      </c>
      <c r="U352">
        <f t="shared" si="119"/>
        <v>2399122.2404240011</v>
      </c>
      <c r="V352">
        <f t="shared" si="120"/>
        <v>330485.46484799992</v>
      </c>
    </row>
    <row r="353" spans="2:22">
      <c r="B353" s="4">
        <v>47331</v>
      </c>
      <c r="C353">
        <f t="shared" si="103"/>
        <v>219210</v>
      </c>
      <c r="D353">
        <f>(ROUNDUP(((D$321+F$321)*((100+D$3)/100)*D293/D$261)/100,1)*100)</f>
        <v>219210</v>
      </c>
      <c r="E353" s="5">
        <f t="shared" si="106"/>
        <v>20</v>
      </c>
      <c r="F353">
        <f t="shared" si="111"/>
        <v>43842</v>
      </c>
      <c r="G353">
        <f t="shared" si="121"/>
        <v>263052</v>
      </c>
      <c r="H353">
        <f t="shared" si="112"/>
        <v>31566.239999999998</v>
      </c>
      <c r="I353">
        <f t="shared" si="113"/>
        <v>29733.239999999998</v>
      </c>
      <c r="J353">
        <f t="shared" si="104"/>
        <v>1833</v>
      </c>
      <c r="K353">
        <f t="shared" si="107"/>
        <v>28536.099599999998</v>
      </c>
      <c r="L353">
        <f t="shared" si="108"/>
        <v>9654.0084000000006</v>
      </c>
      <c r="M353">
        <f t="shared" si="109"/>
        <v>21912.231599999999</v>
      </c>
      <c r="N353">
        <f t="shared" si="110"/>
        <v>3030.1403999999998</v>
      </c>
      <c r="O353">
        <f t="shared" si="105"/>
        <v>206006.78283333333</v>
      </c>
      <c r="P353">
        <f t="shared" si="114"/>
        <v>3487684.7136000018</v>
      </c>
      <c r="Q353">
        <f t="shared" si="115"/>
        <v>3174990.7135999994</v>
      </c>
      <c r="R353">
        <f t="shared" si="116"/>
        <v>312694</v>
      </c>
      <c r="S353">
        <f t="shared" si="117"/>
        <v>3154169.1083520013</v>
      </c>
      <c r="T353">
        <f t="shared" si="118"/>
        <v>1066650.2415760001</v>
      </c>
      <c r="U353">
        <f t="shared" si="119"/>
        <v>2421034.4720240012</v>
      </c>
      <c r="V353">
        <f t="shared" si="120"/>
        <v>333515.60524799989</v>
      </c>
    </row>
    <row r="354" spans="2:22">
      <c r="B354" s="4">
        <v>47362</v>
      </c>
      <c r="C354">
        <f t="shared" si="103"/>
        <v>219210</v>
      </c>
      <c r="D354">
        <f>(ROUNDUP(((D$321+F$321)*((100+D$3)/100)*D294/D$261)/100,1)*100)</f>
        <v>219210</v>
      </c>
      <c r="E354" s="5">
        <f t="shared" si="106"/>
        <v>20</v>
      </c>
      <c r="F354">
        <f t="shared" si="111"/>
        <v>43842</v>
      </c>
      <c r="G354">
        <f t="shared" si="121"/>
        <v>263052</v>
      </c>
      <c r="H354">
        <f t="shared" si="112"/>
        <v>31566.239999999998</v>
      </c>
      <c r="I354">
        <f t="shared" si="113"/>
        <v>29733.239999999998</v>
      </c>
      <c r="J354">
        <f t="shared" si="104"/>
        <v>1833</v>
      </c>
      <c r="K354">
        <f t="shared" si="107"/>
        <v>28536.099599999998</v>
      </c>
      <c r="L354">
        <f t="shared" si="108"/>
        <v>9654.0084000000006</v>
      </c>
      <c r="M354">
        <f t="shared" si="109"/>
        <v>21912.231599999999</v>
      </c>
      <c r="N354">
        <f t="shared" si="110"/>
        <v>3030.1403999999998</v>
      </c>
      <c r="O354">
        <f t="shared" si="105"/>
        <v>207642.80733333336</v>
      </c>
      <c r="P354">
        <f t="shared" si="114"/>
        <v>3519250.953600002</v>
      </c>
      <c r="Q354">
        <f t="shared" si="115"/>
        <v>3204723.9535999997</v>
      </c>
      <c r="R354">
        <f t="shared" si="116"/>
        <v>314527</v>
      </c>
      <c r="S354">
        <f t="shared" si="117"/>
        <v>3182705.2079520011</v>
      </c>
      <c r="T354">
        <f t="shared" si="118"/>
        <v>1076304.2499760001</v>
      </c>
      <c r="U354">
        <f t="shared" si="119"/>
        <v>2442946.7036240012</v>
      </c>
      <c r="V354">
        <f t="shared" si="120"/>
        <v>336545.74564799987</v>
      </c>
    </row>
    <row r="355" spans="2:22">
      <c r="B355" s="4">
        <v>47392</v>
      </c>
      <c r="C355">
        <f t="shared" si="103"/>
        <v>219210</v>
      </c>
      <c r="D355">
        <f>(ROUNDUP(((D$321+F$321)*((100+D$3)/100)*D295/D$261)/100,1)*100)</f>
        <v>219210</v>
      </c>
      <c r="E355" s="5">
        <f t="shared" si="106"/>
        <v>22</v>
      </c>
      <c r="F355">
        <f t="shared" si="111"/>
        <v>48226.2</v>
      </c>
      <c r="G355">
        <f t="shared" si="121"/>
        <v>267436.2</v>
      </c>
      <c r="H355">
        <f t="shared" si="112"/>
        <v>32092.344000000001</v>
      </c>
      <c r="I355">
        <f t="shared" si="113"/>
        <v>30259.344000000001</v>
      </c>
      <c r="J355">
        <f t="shared" si="104"/>
        <v>1833</v>
      </c>
      <c r="K355">
        <f t="shared" si="107"/>
        <v>29011.346880000001</v>
      </c>
      <c r="L355">
        <f t="shared" si="108"/>
        <v>9814.9085400000022</v>
      </c>
      <c r="M355">
        <f t="shared" si="109"/>
        <v>22277.435460000001</v>
      </c>
      <c r="N355">
        <f t="shared" si="110"/>
        <v>3080.99712</v>
      </c>
      <c r="O355">
        <f t="shared" si="105"/>
        <v>209317.31183333334</v>
      </c>
      <c r="P355">
        <f t="shared" si="114"/>
        <v>3550817.1936000022</v>
      </c>
      <c r="Q355">
        <f t="shared" si="115"/>
        <v>3234457.1935999999</v>
      </c>
      <c r="R355">
        <f t="shared" si="116"/>
        <v>316360</v>
      </c>
      <c r="S355">
        <f t="shared" si="117"/>
        <v>3211241.307552001</v>
      </c>
      <c r="T355">
        <f t="shared" si="118"/>
        <v>1085958.258376</v>
      </c>
      <c r="U355">
        <f t="shared" si="119"/>
        <v>2464858.9352240013</v>
      </c>
      <c r="V355">
        <f t="shared" si="120"/>
        <v>339575.88604799984</v>
      </c>
    </row>
    <row r="356" spans="2:22">
      <c r="B356" s="4">
        <v>47423</v>
      </c>
      <c r="C356">
        <f t="shared" si="103"/>
        <v>219210</v>
      </c>
      <c r="D356">
        <f>(ROUNDUP(((D$321+F$321)*((100+D$3)/100)*D296/D$261)/100,1)*100)</f>
        <v>219210</v>
      </c>
      <c r="E356" s="5">
        <f t="shared" si="106"/>
        <v>22</v>
      </c>
      <c r="F356">
        <f t="shared" si="111"/>
        <v>48226.2</v>
      </c>
      <c r="G356">
        <f t="shared" si="121"/>
        <v>267436.2</v>
      </c>
      <c r="H356">
        <f t="shared" si="112"/>
        <v>32092.344000000001</v>
      </c>
      <c r="I356">
        <f t="shared" si="113"/>
        <v>30259.344000000001</v>
      </c>
      <c r="J356">
        <f t="shared" si="104"/>
        <v>1833</v>
      </c>
      <c r="K356">
        <f t="shared" si="107"/>
        <v>29011.346880000001</v>
      </c>
      <c r="L356">
        <f t="shared" si="108"/>
        <v>9814.9085400000022</v>
      </c>
      <c r="M356">
        <f t="shared" si="109"/>
        <v>22277.435460000001</v>
      </c>
      <c r="N356">
        <f t="shared" si="110"/>
        <v>3080.99712</v>
      </c>
      <c r="O356">
        <f t="shared" si="105"/>
        <v>210991.81633333335</v>
      </c>
      <c r="P356">
        <f t="shared" si="114"/>
        <v>3582909.5376000023</v>
      </c>
      <c r="Q356">
        <f t="shared" si="115"/>
        <v>3264716.5375999999</v>
      </c>
      <c r="R356">
        <f t="shared" si="116"/>
        <v>318193</v>
      </c>
      <c r="S356">
        <f t="shared" si="117"/>
        <v>3240252.6544320011</v>
      </c>
      <c r="T356">
        <f t="shared" si="118"/>
        <v>1095773.166916</v>
      </c>
      <c r="U356">
        <f t="shared" si="119"/>
        <v>2487136.3706840011</v>
      </c>
      <c r="V356">
        <f t="shared" si="120"/>
        <v>342656.88316799985</v>
      </c>
    </row>
    <row r="357" spans="2:22">
      <c r="B357" s="4">
        <v>47453</v>
      </c>
      <c r="C357">
        <f t="shared" si="103"/>
        <v>219210</v>
      </c>
      <c r="D357">
        <f>(ROUNDUP(((D$321+F$321)*((100+D$3)/100)*D297/D$261)/100,1)*100)</f>
        <v>219210</v>
      </c>
      <c r="E357" s="5">
        <f t="shared" si="106"/>
        <v>22</v>
      </c>
      <c r="F357">
        <f t="shared" si="111"/>
        <v>48226.2</v>
      </c>
      <c r="G357">
        <f t="shared" si="121"/>
        <v>267436.2</v>
      </c>
      <c r="H357">
        <f t="shared" si="112"/>
        <v>32092.344000000001</v>
      </c>
      <c r="I357">
        <f t="shared" si="113"/>
        <v>30259.344000000001</v>
      </c>
      <c r="J357">
        <f t="shared" si="104"/>
        <v>1833</v>
      </c>
      <c r="K357">
        <f t="shared" si="107"/>
        <v>29011.346880000001</v>
      </c>
      <c r="L357">
        <f t="shared" si="108"/>
        <v>9814.9085400000022</v>
      </c>
      <c r="M357">
        <f t="shared" si="109"/>
        <v>22277.435460000001</v>
      </c>
      <c r="N357">
        <f t="shared" si="110"/>
        <v>3080.99712</v>
      </c>
      <c r="O357">
        <f t="shared" si="105"/>
        <v>212666.3208333333</v>
      </c>
      <c r="P357">
        <f t="shared" si="114"/>
        <v>3615001.8816000023</v>
      </c>
      <c r="Q357">
        <f t="shared" si="115"/>
        <v>3294975.8816</v>
      </c>
      <c r="R357">
        <f t="shared" si="116"/>
        <v>320026</v>
      </c>
      <c r="S357">
        <f t="shared" si="117"/>
        <v>3269264.0013120011</v>
      </c>
      <c r="T357">
        <f t="shared" si="118"/>
        <v>1105588.0754559999</v>
      </c>
      <c r="U357">
        <f t="shared" si="119"/>
        <v>2509413.806144001</v>
      </c>
      <c r="V357">
        <f t="shared" si="120"/>
        <v>345737.88028799987</v>
      </c>
    </row>
    <row r="358" spans="2:22">
      <c r="B358" s="4">
        <v>47484</v>
      </c>
      <c r="C358">
        <f t="shared" si="103"/>
        <v>219210</v>
      </c>
      <c r="D358">
        <f>(ROUNDUP(((D$321+F$321)*((100+D$3)/100)*D298/D$261)/100,1)*100)</f>
        <v>219210</v>
      </c>
      <c r="E358" s="5">
        <f t="shared" si="106"/>
        <v>24</v>
      </c>
      <c r="F358">
        <f t="shared" si="111"/>
        <v>52610.400000000001</v>
      </c>
      <c r="G358">
        <f t="shared" si="121"/>
        <v>271820.40000000002</v>
      </c>
      <c r="H358">
        <f t="shared" si="112"/>
        <v>32618.448</v>
      </c>
      <c r="I358">
        <f t="shared" si="113"/>
        <v>30785.448</v>
      </c>
      <c r="J358">
        <f t="shared" si="104"/>
        <v>1833</v>
      </c>
      <c r="K358">
        <f t="shared" si="107"/>
        <v>29486.594160000001</v>
      </c>
      <c r="L358">
        <f t="shared" si="108"/>
        <v>9975.8086800000019</v>
      </c>
      <c r="M358">
        <f t="shared" si="109"/>
        <v>22642.639320000002</v>
      </c>
      <c r="N358">
        <f t="shared" si="110"/>
        <v>3131.8538400000002</v>
      </c>
      <c r="O358">
        <f t="shared" si="105"/>
        <v>214379.30533333329</v>
      </c>
      <c r="P358">
        <f t="shared" si="114"/>
        <v>3647094.2256000023</v>
      </c>
      <c r="Q358">
        <f t="shared" si="115"/>
        <v>3325235.2256</v>
      </c>
      <c r="R358">
        <f t="shared" si="116"/>
        <v>321859</v>
      </c>
      <c r="S358">
        <f t="shared" si="117"/>
        <v>3298275.3481920012</v>
      </c>
      <c r="T358">
        <f t="shared" si="118"/>
        <v>1115402.9839959999</v>
      </c>
      <c r="U358">
        <f t="shared" si="119"/>
        <v>2531691.2416040008</v>
      </c>
      <c r="V358">
        <f t="shared" si="120"/>
        <v>348818.87740799988</v>
      </c>
    </row>
    <row r="359" spans="2:22">
      <c r="B359" s="4">
        <v>47515</v>
      </c>
      <c r="C359">
        <f t="shared" si="103"/>
        <v>219210</v>
      </c>
      <c r="D359">
        <f>(ROUNDUP(((D$321+F$321)*((100+D$3)/100)*D299/D$261)/100,1)*100)</f>
        <v>219210</v>
      </c>
      <c r="E359" s="5">
        <f t="shared" si="106"/>
        <v>24</v>
      </c>
      <c r="F359">
        <f t="shared" si="111"/>
        <v>52610.400000000001</v>
      </c>
      <c r="G359">
        <f t="shared" si="121"/>
        <v>271820.40000000002</v>
      </c>
      <c r="H359">
        <f t="shared" si="112"/>
        <v>32618.448</v>
      </c>
      <c r="I359">
        <f t="shared" si="113"/>
        <v>30785.448</v>
      </c>
      <c r="J359">
        <f t="shared" si="104"/>
        <v>1833</v>
      </c>
      <c r="K359">
        <f t="shared" si="107"/>
        <v>29486.594160000001</v>
      </c>
      <c r="L359">
        <f t="shared" si="108"/>
        <v>9975.8086800000019</v>
      </c>
      <c r="M359">
        <f t="shared" si="109"/>
        <v>22642.639320000002</v>
      </c>
      <c r="N359">
        <f t="shared" si="110"/>
        <v>3131.8538400000002</v>
      </c>
      <c r="O359">
        <f t="shared" si="105"/>
        <v>216092.28983333331</v>
      </c>
      <c r="P359">
        <f t="shared" si="114"/>
        <v>3679712.6736000022</v>
      </c>
      <c r="Q359">
        <f t="shared" si="115"/>
        <v>3356020.6735999999</v>
      </c>
      <c r="R359">
        <f t="shared" si="116"/>
        <v>323692</v>
      </c>
      <c r="S359">
        <f t="shared" si="117"/>
        <v>3327761.9423520011</v>
      </c>
      <c r="T359">
        <f t="shared" si="118"/>
        <v>1125378.7926759999</v>
      </c>
      <c r="U359">
        <f t="shared" si="119"/>
        <v>2554333.8809240009</v>
      </c>
      <c r="V359">
        <f t="shared" si="120"/>
        <v>351950.73124799988</v>
      </c>
    </row>
    <row r="360" spans="2:22">
      <c r="B360" s="4">
        <v>47543</v>
      </c>
      <c r="C360">
        <f t="shared" si="103"/>
        <v>219210</v>
      </c>
      <c r="D360">
        <f>(ROUNDUP(((D$321+F$321)*((100+D$3)/100)*D300/D$261)/100,1)*100)</f>
        <v>219210</v>
      </c>
      <c r="E360" s="5">
        <f t="shared" si="106"/>
        <v>24</v>
      </c>
      <c r="F360">
        <f t="shared" si="111"/>
        <v>52610.400000000001</v>
      </c>
      <c r="G360">
        <f t="shared" si="121"/>
        <v>271820.40000000002</v>
      </c>
      <c r="H360">
        <f t="shared" si="112"/>
        <v>32618.448</v>
      </c>
      <c r="I360">
        <f t="shared" si="113"/>
        <v>30785.448</v>
      </c>
      <c r="J360">
        <f t="shared" si="104"/>
        <v>1833</v>
      </c>
      <c r="K360">
        <f t="shared" si="107"/>
        <v>29486.594160000001</v>
      </c>
      <c r="L360">
        <f t="shared" si="108"/>
        <v>9975.8086800000019</v>
      </c>
      <c r="M360">
        <f t="shared" si="109"/>
        <v>22642.639320000002</v>
      </c>
      <c r="N360">
        <f t="shared" si="110"/>
        <v>3131.8538400000002</v>
      </c>
      <c r="O360">
        <f t="shared" si="105"/>
        <v>217805.27433333331</v>
      </c>
      <c r="P360">
        <f t="shared" si="114"/>
        <v>3712331.1216000021</v>
      </c>
      <c r="Q360">
        <f t="shared" si="115"/>
        <v>3386806.1215999997</v>
      </c>
      <c r="R360">
        <f t="shared" si="116"/>
        <v>325525</v>
      </c>
      <c r="S360">
        <f t="shared" si="117"/>
        <v>3357248.536512001</v>
      </c>
      <c r="T360">
        <f t="shared" si="118"/>
        <v>1135354.6013559999</v>
      </c>
      <c r="U360">
        <f t="shared" si="119"/>
        <v>2576976.5202440009</v>
      </c>
      <c r="V360">
        <f t="shared" si="120"/>
        <v>355082.58508799988</v>
      </c>
    </row>
    <row r="361" spans="2:22">
      <c r="B361" s="4">
        <v>47574</v>
      </c>
      <c r="C361">
        <f t="shared" si="103"/>
        <v>219210</v>
      </c>
      <c r="D361">
        <f>(ROUNDUP(((D$321+F$321)*((100+D$3)/100)*D301/D$261)/100,1)*100)</f>
        <v>219210</v>
      </c>
      <c r="E361" s="5">
        <f t="shared" si="106"/>
        <v>26</v>
      </c>
      <c r="F361">
        <f t="shared" si="111"/>
        <v>56994.6</v>
      </c>
      <c r="G361">
        <f t="shared" si="121"/>
        <v>276204.59999999998</v>
      </c>
      <c r="H361">
        <f t="shared" si="112"/>
        <v>33144.551999999996</v>
      </c>
      <c r="I361">
        <f t="shared" si="113"/>
        <v>31311.551999999996</v>
      </c>
      <c r="J361">
        <f t="shared" si="104"/>
        <v>1833</v>
      </c>
      <c r="K361">
        <f t="shared" si="107"/>
        <v>29961.841439999997</v>
      </c>
      <c r="L361">
        <f t="shared" si="108"/>
        <v>10136.70882</v>
      </c>
      <c r="M361">
        <f t="shared" si="109"/>
        <v>23007.843179999996</v>
      </c>
      <c r="N361">
        <f t="shared" si="110"/>
        <v>3182.7105599999995</v>
      </c>
      <c r="O361">
        <f t="shared" si="105"/>
        <v>219556.73883333331</v>
      </c>
      <c r="P361">
        <f t="shared" si="114"/>
        <v>3744949.5696000019</v>
      </c>
      <c r="Q361">
        <f t="shared" si="115"/>
        <v>3417591.5695999996</v>
      </c>
      <c r="R361">
        <f t="shared" si="116"/>
        <v>327358</v>
      </c>
      <c r="S361">
        <f t="shared" si="117"/>
        <v>3386735.1306720008</v>
      </c>
      <c r="T361">
        <f t="shared" si="118"/>
        <v>1145330.410036</v>
      </c>
      <c r="U361">
        <f t="shared" si="119"/>
        <v>2599619.159564001</v>
      </c>
      <c r="V361">
        <f t="shared" si="120"/>
        <v>358214.43892799987</v>
      </c>
    </row>
    <row r="362" spans="2:22">
      <c r="B362" s="4">
        <v>47604</v>
      </c>
      <c r="C362">
        <f t="shared" si="103"/>
        <v>219210</v>
      </c>
      <c r="D362">
        <f>(ROUNDUP(((D$321+F$321)*((100+D$3)/100)*D302/D$261)/100,1)*100)</f>
        <v>219210</v>
      </c>
      <c r="E362" s="5">
        <f t="shared" si="106"/>
        <v>26</v>
      </c>
      <c r="F362">
        <f t="shared" si="111"/>
        <v>56994.6</v>
      </c>
      <c r="G362">
        <f t="shared" si="121"/>
        <v>276204.59999999998</v>
      </c>
      <c r="H362">
        <f t="shared" si="112"/>
        <v>33144.551999999996</v>
      </c>
      <c r="I362">
        <f t="shared" si="113"/>
        <v>31311.551999999996</v>
      </c>
      <c r="J362">
        <f t="shared" si="104"/>
        <v>1833</v>
      </c>
      <c r="K362">
        <f t="shared" si="107"/>
        <v>29961.841439999997</v>
      </c>
      <c r="L362">
        <f t="shared" si="108"/>
        <v>10136.70882</v>
      </c>
      <c r="M362">
        <f t="shared" si="109"/>
        <v>23007.843179999996</v>
      </c>
      <c r="N362">
        <f t="shared" si="110"/>
        <v>3182.7105599999995</v>
      </c>
      <c r="O362">
        <f t="shared" si="105"/>
        <v>221308.20333333328</v>
      </c>
      <c r="P362">
        <f t="shared" si="114"/>
        <v>3778094.1216000021</v>
      </c>
      <c r="Q362">
        <f t="shared" si="115"/>
        <v>3448903.1215999997</v>
      </c>
      <c r="R362">
        <f t="shared" si="116"/>
        <v>329191</v>
      </c>
      <c r="S362">
        <f t="shared" si="117"/>
        <v>3416696.9721120009</v>
      </c>
      <c r="T362">
        <f t="shared" si="118"/>
        <v>1155467.118856</v>
      </c>
      <c r="U362">
        <f t="shared" si="119"/>
        <v>2622627.0027440009</v>
      </c>
      <c r="V362">
        <f t="shared" si="120"/>
        <v>361397.14948799985</v>
      </c>
    </row>
    <row r="363" spans="2:22">
      <c r="B363" s="4">
        <v>47635</v>
      </c>
      <c r="C363">
        <f t="shared" si="103"/>
        <v>225769.99999999997</v>
      </c>
      <c r="D363">
        <f>(ROUNDUP(((D$321+F$321)*((100+D$3)/100)*D303/D$261)/100,1)*100)</f>
        <v>225769.99999999997</v>
      </c>
      <c r="E363" s="5">
        <f t="shared" si="106"/>
        <v>26</v>
      </c>
      <c r="F363">
        <f t="shared" si="111"/>
        <v>58700.19999999999</v>
      </c>
      <c r="G363">
        <f t="shared" si="121"/>
        <v>284470.19999999995</v>
      </c>
      <c r="H363">
        <f t="shared" si="112"/>
        <v>34136.423999999992</v>
      </c>
      <c r="I363">
        <f t="shared" si="113"/>
        <v>32303.423999999992</v>
      </c>
      <c r="J363">
        <f t="shared" si="104"/>
        <v>1833</v>
      </c>
      <c r="K363">
        <f t="shared" si="107"/>
        <v>30857.832479999994</v>
      </c>
      <c r="L363">
        <f t="shared" si="108"/>
        <v>10440.056339999999</v>
      </c>
      <c r="M363">
        <f t="shared" si="109"/>
        <v>23696.367659999996</v>
      </c>
      <c r="N363">
        <f t="shared" si="110"/>
        <v>3278.591519999999</v>
      </c>
      <c r="O363">
        <f t="shared" si="105"/>
        <v>223111.95466666666</v>
      </c>
      <c r="P363">
        <f t="shared" si="114"/>
        <v>3811238.6736000022</v>
      </c>
      <c r="Q363">
        <f t="shared" si="115"/>
        <v>3480214.6735999999</v>
      </c>
      <c r="R363">
        <f t="shared" si="116"/>
        <v>331024</v>
      </c>
      <c r="S363">
        <f t="shared" si="117"/>
        <v>3446658.813552001</v>
      </c>
      <c r="T363">
        <f t="shared" si="118"/>
        <v>1165603.8276760001</v>
      </c>
      <c r="U363">
        <f t="shared" si="119"/>
        <v>2645634.8459240007</v>
      </c>
      <c r="V363">
        <f t="shared" si="120"/>
        <v>364579.86004799983</v>
      </c>
    </row>
    <row r="364" spans="2:22">
      <c r="B364" s="4">
        <v>47665</v>
      </c>
      <c r="C364">
        <f t="shared" si="103"/>
        <v>225769.99999999997</v>
      </c>
      <c r="D364">
        <f>(ROUNDUP(((D$321+F$321)*((100+D$3)/100)*D304/D$261)/100,1)*100)</f>
        <v>225769.99999999997</v>
      </c>
      <c r="E364" s="5">
        <f t="shared" si="106"/>
        <v>28</v>
      </c>
      <c r="F364">
        <f t="shared" si="111"/>
        <v>63215.599999999991</v>
      </c>
      <c r="G364">
        <f t="shared" si="121"/>
        <v>288985.59999999998</v>
      </c>
      <c r="H364">
        <f t="shared" si="112"/>
        <v>34678.271999999997</v>
      </c>
      <c r="I364">
        <f t="shared" si="113"/>
        <v>32845.271999999997</v>
      </c>
      <c r="J364">
        <f t="shared" si="104"/>
        <v>1833</v>
      </c>
      <c r="K364">
        <f t="shared" si="107"/>
        <v>31347.301839999996</v>
      </c>
      <c r="L364">
        <f t="shared" si="108"/>
        <v>10605.77152</v>
      </c>
      <c r="M364">
        <f t="shared" si="109"/>
        <v>24072.500479999999</v>
      </c>
      <c r="N364">
        <f t="shared" si="110"/>
        <v>3330.9701599999994</v>
      </c>
      <c r="O364">
        <f t="shared" si="105"/>
        <v>224955.33599999995</v>
      </c>
      <c r="P364">
        <f t="shared" si="114"/>
        <v>3845375.0976000023</v>
      </c>
      <c r="Q364">
        <f t="shared" si="115"/>
        <v>3512518.0976</v>
      </c>
      <c r="R364">
        <f t="shared" si="116"/>
        <v>332857</v>
      </c>
      <c r="S364">
        <f t="shared" si="117"/>
        <v>3477516.6460320009</v>
      </c>
      <c r="T364">
        <f t="shared" si="118"/>
        <v>1176043.884016</v>
      </c>
      <c r="U364">
        <f t="shared" si="119"/>
        <v>2669331.2135840007</v>
      </c>
      <c r="V364">
        <f t="shared" si="120"/>
        <v>367858.45156799984</v>
      </c>
    </row>
    <row r="365" spans="2:22">
      <c r="B365" s="4">
        <v>47696</v>
      </c>
      <c r="C365">
        <f t="shared" si="103"/>
        <v>225769.99999999997</v>
      </c>
      <c r="D365">
        <f>(ROUNDUP(((D$321+F$321)*((100+D$3)/100)*D305/D$261)/100,1)*100)</f>
        <v>225769.99999999997</v>
      </c>
      <c r="E365" s="5">
        <f t="shared" si="106"/>
        <v>28</v>
      </c>
      <c r="F365">
        <f t="shared" si="111"/>
        <v>63215.599999999991</v>
      </c>
      <c r="G365">
        <f t="shared" si="121"/>
        <v>288985.59999999998</v>
      </c>
      <c r="H365">
        <f t="shared" si="112"/>
        <v>34678.271999999997</v>
      </c>
      <c r="I365">
        <f t="shared" si="113"/>
        <v>32845.271999999997</v>
      </c>
      <c r="J365">
        <f t="shared" si="104"/>
        <v>1833</v>
      </c>
      <c r="K365">
        <f t="shared" si="107"/>
        <v>31347.301839999996</v>
      </c>
      <c r="L365">
        <f t="shared" si="108"/>
        <v>10605.77152</v>
      </c>
      <c r="M365">
        <f t="shared" si="109"/>
        <v>24072.500479999999</v>
      </c>
      <c r="N365">
        <f t="shared" si="110"/>
        <v>3330.9701599999994</v>
      </c>
      <c r="O365">
        <f t="shared" si="105"/>
        <v>226798.71733333328</v>
      </c>
      <c r="P365">
        <f t="shared" si="114"/>
        <v>3880053.3696000022</v>
      </c>
      <c r="Q365">
        <f t="shared" si="115"/>
        <v>3545363.3695999999</v>
      </c>
      <c r="R365">
        <f t="shared" si="116"/>
        <v>334690</v>
      </c>
      <c r="S365">
        <f t="shared" si="117"/>
        <v>3508863.9478720007</v>
      </c>
      <c r="T365">
        <f t="shared" si="118"/>
        <v>1186649.6555359999</v>
      </c>
      <c r="U365">
        <f t="shared" si="119"/>
        <v>2693403.7140640006</v>
      </c>
      <c r="V365">
        <f t="shared" si="120"/>
        <v>371189.42172799987</v>
      </c>
    </row>
    <row r="366" spans="2:22">
      <c r="B366" s="4">
        <v>47727</v>
      </c>
      <c r="C366">
        <f t="shared" si="103"/>
        <v>225769.99999999997</v>
      </c>
      <c r="D366">
        <f>(ROUNDUP(((D$321+F$321)*((100+D$3)/100)*D306/D$261)/100,1)*100)</f>
        <v>225769.99999999997</v>
      </c>
      <c r="E366" s="5">
        <f t="shared" si="106"/>
        <v>28</v>
      </c>
      <c r="F366">
        <f t="shared" si="111"/>
        <v>63215.599999999991</v>
      </c>
      <c r="G366">
        <f t="shared" si="121"/>
        <v>288985.59999999998</v>
      </c>
      <c r="H366">
        <f t="shared" si="112"/>
        <v>34678.271999999997</v>
      </c>
      <c r="I366">
        <f t="shared" si="113"/>
        <v>32845.271999999997</v>
      </c>
      <c r="J366">
        <f t="shared" si="104"/>
        <v>1833</v>
      </c>
      <c r="K366">
        <f t="shared" si="107"/>
        <v>31347.301839999996</v>
      </c>
      <c r="L366">
        <f t="shared" si="108"/>
        <v>10605.77152</v>
      </c>
      <c r="M366">
        <f t="shared" si="109"/>
        <v>24072.500479999999</v>
      </c>
      <c r="N366">
        <f t="shared" si="110"/>
        <v>3330.9701599999994</v>
      </c>
      <c r="O366">
        <f t="shared" si="105"/>
        <v>228642.09866666663</v>
      </c>
      <c r="P366">
        <f t="shared" si="114"/>
        <v>3914731.6416000021</v>
      </c>
      <c r="Q366">
        <f t="shared" si="115"/>
        <v>3578208.6415999997</v>
      </c>
      <c r="R366">
        <f t="shared" si="116"/>
        <v>336523</v>
      </c>
      <c r="S366">
        <f t="shared" si="117"/>
        <v>3540211.2497120006</v>
      </c>
      <c r="T366">
        <f t="shared" si="118"/>
        <v>1197255.4270559999</v>
      </c>
      <c r="U366">
        <f t="shared" si="119"/>
        <v>2717476.2145440006</v>
      </c>
      <c r="V366">
        <f t="shared" si="120"/>
        <v>374520.3918879999</v>
      </c>
    </row>
    <row r="367" spans="2:22">
      <c r="B367" s="4">
        <v>47757</v>
      </c>
      <c r="C367">
        <f t="shared" si="103"/>
        <v>225769.99999999997</v>
      </c>
      <c r="D367">
        <f>(ROUNDUP(((D$321+F$321)*((100+D$3)/100)*D307/D$261)/100,1)*100)</f>
        <v>225769.99999999997</v>
      </c>
      <c r="E367" s="5">
        <f t="shared" si="106"/>
        <v>30</v>
      </c>
      <c r="F367">
        <f t="shared" si="111"/>
        <v>67730.999999999985</v>
      </c>
      <c r="G367">
        <f t="shared" si="121"/>
        <v>293500.99999999994</v>
      </c>
      <c r="H367">
        <f t="shared" si="112"/>
        <v>35220.119999999995</v>
      </c>
      <c r="I367">
        <f t="shared" si="113"/>
        <v>33387.119999999995</v>
      </c>
      <c r="J367">
        <f t="shared" si="104"/>
        <v>1833</v>
      </c>
      <c r="K367">
        <f t="shared" si="107"/>
        <v>31836.771199999996</v>
      </c>
      <c r="L367">
        <f t="shared" si="108"/>
        <v>10771.486699999999</v>
      </c>
      <c r="M367">
        <f t="shared" si="109"/>
        <v>24448.633299999994</v>
      </c>
      <c r="N367">
        <f t="shared" si="110"/>
        <v>3383.3487999999993</v>
      </c>
      <c r="O367">
        <f t="shared" si="105"/>
        <v>230525.10999999996</v>
      </c>
      <c r="P367">
        <f t="shared" si="114"/>
        <v>3949409.9136000019</v>
      </c>
      <c r="Q367">
        <f t="shared" si="115"/>
        <v>3611053.9135999996</v>
      </c>
      <c r="R367">
        <f t="shared" si="116"/>
        <v>338356</v>
      </c>
      <c r="S367">
        <f t="shared" si="117"/>
        <v>3571558.5515520005</v>
      </c>
      <c r="T367">
        <f t="shared" si="118"/>
        <v>1207861.1985759998</v>
      </c>
      <c r="U367">
        <f t="shared" si="119"/>
        <v>2741548.7150240005</v>
      </c>
      <c r="V367">
        <f t="shared" si="120"/>
        <v>377851.36204799992</v>
      </c>
    </row>
    <row r="368" spans="2:22">
      <c r="B368" s="4">
        <v>47788</v>
      </c>
      <c r="C368">
        <f t="shared" si="103"/>
        <v>225769.99999999997</v>
      </c>
      <c r="D368">
        <f>(ROUNDUP(((D$321+F$321)*((100+D$3)/100)*D308/D$261)/100,1)*100)</f>
        <v>225769.99999999997</v>
      </c>
      <c r="E368" s="5">
        <f t="shared" si="106"/>
        <v>30</v>
      </c>
      <c r="F368">
        <f t="shared" si="111"/>
        <v>67730.999999999985</v>
      </c>
      <c r="G368">
        <f t="shared" si="121"/>
        <v>293500.99999999994</v>
      </c>
      <c r="H368">
        <f t="shared" si="112"/>
        <v>35220.119999999995</v>
      </c>
      <c r="I368">
        <f t="shared" si="113"/>
        <v>33387.119999999995</v>
      </c>
      <c r="J368">
        <f t="shared" si="104"/>
        <v>1833</v>
      </c>
      <c r="K368">
        <f t="shared" si="107"/>
        <v>31836.771199999996</v>
      </c>
      <c r="L368">
        <f t="shared" si="108"/>
        <v>10771.486699999999</v>
      </c>
      <c r="M368">
        <f t="shared" si="109"/>
        <v>24448.633299999994</v>
      </c>
      <c r="N368">
        <f t="shared" si="110"/>
        <v>3383.3487999999993</v>
      </c>
      <c r="O368">
        <f t="shared" si="105"/>
        <v>232408.12133333329</v>
      </c>
      <c r="P368">
        <f t="shared" si="114"/>
        <v>3984630.0336000021</v>
      </c>
      <c r="Q368">
        <f t="shared" si="115"/>
        <v>3644441.0335999997</v>
      </c>
      <c r="R368">
        <f t="shared" si="116"/>
        <v>340189</v>
      </c>
      <c r="S368">
        <f t="shared" si="117"/>
        <v>3603395.3227520003</v>
      </c>
      <c r="T368">
        <f t="shared" si="118"/>
        <v>1218632.6852759998</v>
      </c>
      <c r="U368">
        <f t="shared" si="119"/>
        <v>2765997.3483240004</v>
      </c>
      <c r="V368">
        <f t="shared" si="120"/>
        <v>381234.7108479999</v>
      </c>
    </row>
    <row r="369" spans="2:22">
      <c r="B369" s="4">
        <v>47818</v>
      </c>
      <c r="C369">
        <f t="shared" si="103"/>
        <v>225769.99999999997</v>
      </c>
      <c r="D369">
        <f>(ROUNDUP(((D$321+F$321)*((100+D$3)/100)*D309/D$261)/100,1)*100)</f>
        <v>225769.99999999997</v>
      </c>
      <c r="E369" s="5">
        <f t="shared" si="106"/>
        <v>30</v>
      </c>
      <c r="F369">
        <f t="shared" si="111"/>
        <v>67730.999999999985</v>
      </c>
      <c r="G369">
        <f t="shared" si="121"/>
        <v>293500.99999999994</v>
      </c>
      <c r="H369">
        <f t="shared" si="112"/>
        <v>35220.119999999995</v>
      </c>
      <c r="I369">
        <f t="shared" si="113"/>
        <v>33387.119999999995</v>
      </c>
      <c r="J369">
        <f t="shared" si="104"/>
        <v>1833</v>
      </c>
      <c r="K369">
        <f t="shared" si="107"/>
        <v>31836.771199999996</v>
      </c>
      <c r="L369">
        <f t="shared" si="108"/>
        <v>10771.486699999999</v>
      </c>
      <c r="M369">
        <f t="shared" si="109"/>
        <v>24448.633299999994</v>
      </c>
      <c r="N369">
        <f t="shared" si="110"/>
        <v>3383.3487999999993</v>
      </c>
      <c r="O369">
        <f t="shared" si="105"/>
        <v>234291.13266666661</v>
      </c>
      <c r="P369">
        <f t="shared" si="114"/>
        <v>4019850.1536000022</v>
      </c>
      <c r="Q369">
        <f t="shared" si="115"/>
        <v>3677828.1535999998</v>
      </c>
      <c r="R369">
        <f t="shared" si="116"/>
        <v>342022</v>
      </c>
      <c r="S369">
        <f t="shared" si="117"/>
        <v>3635232.0939520001</v>
      </c>
      <c r="T369">
        <f t="shared" si="118"/>
        <v>1229404.1719759998</v>
      </c>
      <c r="U369">
        <f t="shared" si="119"/>
        <v>2790445.9816240002</v>
      </c>
      <c r="V369">
        <f t="shared" si="120"/>
        <v>384618.05964799988</v>
      </c>
    </row>
    <row r="370" spans="2:22">
      <c r="B370" s="4">
        <v>47849</v>
      </c>
      <c r="C370">
        <f t="shared" si="103"/>
        <v>225769.99999999997</v>
      </c>
      <c r="D370">
        <f>(ROUNDUP(((D$321+F$321)*((100+D$3)/100)*D310/D$261)/100,1)*100)</f>
        <v>225769.99999999997</v>
      </c>
      <c r="E370" s="5">
        <f t="shared" si="106"/>
        <v>32</v>
      </c>
      <c r="F370">
        <f t="shared" si="111"/>
        <v>72246.399999999994</v>
      </c>
      <c r="G370">
        <f t="shared" si="121"/>
        <v>298016.39999999997</v>
      </c>
      <c r="H370">
        <f t="shared" si="112"/>
        <v>35761.967999999993</v>
      </c>
      <c r="I370">
        <f t="shared" si="113"/>
        <v>33928.967999999993</v>
      </c>
      <c r="J370">
        <f t="shared" si="104"/>
        <v>1833</v>
      </c>
      <c r="K370">
        <f t="shared" si="107"/>
        <v>32326.240559999995</v>
      </c>
      <c r="L370">
        <f t="shared" si="108"/>
        <v>10937.201880000001</v>
      </c>
      <c r="M370">
        <f t="shared" si="109"/>
        <v>24824.766119999997</v>
      </c>
      <c r="N370">
        <f t="shared" si="110"/>
        <v>3435.7274399999992</v>
      </c>
      <c r="O370">
        <f t="shared" si="105"/>
        <v>236213.774</v>
      </c>
      <c r="P370">
        <f t="shared" si="114"/>
        <v>4055070.2736000023</v>
      </c>
      <c r="Q370">
        <f t="shared" si="115"/>
        <v>3711215.2736</v>
      </c>
      <c r="R370">
        <f t="shared" si="116"/>
        <v>343855</v>
      </c>
      <c r="S370">
        <f t="shared" si="117"/>
        <v>3667068.865152</v>
      </c>
      <c r="T370">
        <f t="shared" si="118"/>
        <v>1240175.6586759998</v>
      </c>
      <c r="U370">
        <f t="shared" si="119"/>
        <v>2814894.6149240001</v>
      </c>
      <c r="V370">
        <f t="shared" si="120"/>
        <v>388001.40844799986</v>
      </c>
    </row>
    <row r="371" spans="2:22">
      <c r="B371" s="4">
        <v>47880</v>
      </c>
      <c r="C371">
        <f t="shared" si="103"/>
        <v>225769.99999999997</v>
      </c>
      <c r="D371">
        <f>(ROUNDUP(((D$321+F$321)*((100+D$3)/100)*D311/D$261)/100,1)*100)</f>
        <v>225769.99999999997</v>
      </c>
      <c r="E371" s="5">
        <f t="shared" si="106"/>
        <v>32</v>
      </c>
      <c r="F371">
        <f t="shared" si="111"/>
        <v>72246.399999999994</v>
      </c>
      <c r="G371">
        <f t="shared" si="121"/>
        <v>298016.39999999997</v>
      </c>
      <c r="H371">
        <f t="shared" si="112"/>
        <v>35761.967999999993</v>
      </c>
      <c r="I371">
        <f t="shared" si="113"/>
        <v>33928.967999999993</v>
      </c>
      <c r="J371">
        <f t="shared" si="104"/>
        <v>1833</v>
      </c>
      <c r="K371">
        <f t="shared" si="107"/>
        <v>32326.240559999995</v>
      </c>
      <c r="L371">
        <f t="shared" si="108"/>
        <v>10937.201880000001</v>
      </c>
      <c r="M371">
        <f t="shared" si="109"/>
        <v>24824.766119999997</v>
      </c>
      <c r="N371">
        <f t="shared" si="110"/>
        <v>3435.7274399999992</v>
      </c>
      <c r="O371">
        <f t="shared" si="105"/>
        <v>238136.41533333331</v>
      </c>
      <c r="P371">
        <f t="shared" si="114"/>
        <v>4090832.2416000022</v>
      </c>
      <c r="Q371">
        <f t="shared" si="115"/>
        <v>3745144.2415999998</v>
      </c>
      <c r="R371">
        <f t="shared" si="116"/>
        <v>345688</v>
      </c>
      <c r="S371">
        <f t="shared" si="117"/>
        <v>3699395.1057119998</v>
      </c>
      <c r="T371">
        <f t="shared" si="118"/>
        <v>1251112.8605559999</v>
      </c>
      <c r="U371">
        <f t="shared" si="119"/>
        <v>2839719.3810439999</v>
      </c>
      <c r="V371">
        <f t="shared" si="120"/>
        <v>391437.13588799984</v>
      </c>
    </row>
    <row r="372" spans="2:22">
      <c r="B372" s="4">
        <v>47908</v>
      </c>
      <c r="C372">
        <f t="shared" si="103"/>
        <v>225769.99999999997</v>
      </c>
      <c r="D372">
        <f>(ROUNDUP(((D$321+F$321)*((100+D$3)/100)*D312/D$261)/100,1)*100)</f>
        <v>225769.99999999997</v>
      </c>
      <c r="E372" s="5">
        <f t="shared" si="106"/>
        <v>32</v>
      </c>
      <c r="F372">
        <f t="shared" si="111"/>
        <v>72246.399999999994</v>
      </c>
      <c r="G372">
        <f t="shared" si="121"/>
        <v>298016.39999999997</v>
      </c>
      <c r="H372">
        <f t="shared" si="112"/>
        <v>35761.967999999993</v>
      </c>
      <c r="I372">
        <f t="shared" si="113"/>
        <v>33928.967999999993</v>
      </c>
      <c r="J372">
        <f t="shared" si="104"/>
        <v>1833</v>
      </c>
      <c r="K372">
        <f t="shared" si="107"/>
        <v>32326.240559999995</v>
      </c>
      <c r="L372">
        <f t="shared" si="108"/>
        <v>10937.201880000001</v>
      </c>
      <c r="M372">
        <f t="shared" si="109"/>
        <v>24824.766119999997</v>
      </c>
      <c r="N372">
        <f t="shared" si="110"/>
        <v>3435.7274399999992</v>
      </c>
      <c r="O372">
        <f t="shared" si="105"/>
        <v>240059.05666666664</v>
      </c>
      <c r="P372">
        <f t="shared" si="114"/>
        <v>4126594.209600002</v>
      </c>
      <c r="Q372">
        <f t="shared" si="115"/>
        <v>3779073.2095999997</v>
      </c>
      <c r="R372">
        <f t="shared" si="116"/>
        <v>347521</v>
      </c>
      <c r="S372">
        <f t="shared" si="117"/>
        <v>3731721.3462719996</v>
      </c>
      <c r="T372">
        <f t="shared" si="118"/>
        <v>1262050.062436</v>
      </c>
      <c r="U372">
        <f t="shared" si="119"/>
        <v>2864544.1471639997</v>
      </c>
      <c r="V372">
        <f t="shared" si="120"/>
        <v>394872.86332799983</v>
      </c>
    </row>
    <row r="373" spans="2:22">
      <c r="B373" s="4">
        <v>47939</v>
      </c>
      <c r="C373">
        <f t="shared" si="103"/>
        <v>225769.99999999997</v>
      </c>
      <c r="D373">
        <f>(ROUNDUP(((D$321+F$321)*((100+D$3)/100)*D313/D$261)/100,1)*100)</f>
        <v>225769.99999999997</v>
      </c>
      <c r="E373" s="5">
        <f t="shared" si="106"/>
        <v>34</v>
      </c>
      <c r="F373">
        <f t="shared" si="111"/>
        <v>76761.799999999988</v>
      </c>
      <c r="G373">
        <f t="shared" si="121"/>
        <v>302531.79999999993</v>
      </c>
      <c r="H373">
        <f t="shared" si="112"/>
        <v>36303.815999999992</v>
      </c>
      <c r="I373">
        <f t="shared" si="113"/>
        <v>34470.815999999992</v>
      </c>
      <c r="J373">
        <f t="shared" si="104"/>
        <v>1833</v>
      </c>
      <c r="K373">
        <f t="shared" si="107"/>
        <v>32815.709919999994</v>
      </c>
      <c r="L373">
        <f t="shared" si="108"/>
        <v>11102.917059999998</v>
      </c>
      <c r="M373">
        <f t="shared" si="109"/>
        <v>25200.898939999995</v>
      </c>
      <c r="N373">
        <f t="shared" si="110"/>
        <v>3488.1060799999991</v>
      </c>
      <c r="O373">
        <f t="shared" si="105"/>
        <v>242021.32799999995</v>
      </c>
      <c r="P373">
        <f t="shared" si="114"/>
        <v>4162356.1776000019</v>
      </c>
      <c r="Q373">
        <f t="shared" si="115"/>
        <v>3813002.1775999996</v>
      </c>
      <c r="R373">
        <f t="shared" si="116"/>
        <v>349354</v>
      </c>
      <c r="S373">
        <f t="shared" si="117"/>
        <v>3764047.5868319995</v>
      </c>
      <c r="T373">
        <f t="shared" si="118"/>
        <v>1272987.264316</v>
      </c>
      <c r="U373">
        <f t="shared" si="119"/>
        <v>2889368.9132839995</v>
      </c>
      <c r="V373">
        <f t="shared" si="120"/>
        <v>398308.59076799982</v>
      </c>
    </row>
    <row r="374" spans="2:22">
      <c r="B374" s="4">
        <v>47969</v>
      </c>
      <c r="C374">
        <f t="shared" si="103"/>
        <v>225769.99999999997</v>
      </c>
      <c r="D374">
        <f>(ROUNDUP(((D$321+F$321)*((100+D$3)/100)*D314/D$261)/100,1)*100)</f>
        <v>225769.99999999997</v>
      </c>
      <c r="E374" s="5">
        <f t="shared" si="106"/>
        <v>34</v>
      </c>
      <c r="F374">
        <f t="shared" si="111"/>
        <v>76761.799999999988</v>
      </c>
      <c r="G374">
        <f t="shared" si="121"/>
        <v>302531.79999999993</v>
      </c>
      <c r="H374">
        <f t="shared" si="112"/>
        <v>36303.815999999992</v>
      </c>
      <c r="I374">
        <f t="shared" si="113"/>
        <v>34470.815999999992</v>
      </c>
      <c r="J374">
        <f t="shared" si="104"/>
        <v>1833</v>
      </c>
      <c r="K374">
        <f t="shared" si="107"/>
        <v>32815.709919999994</v>
      </c>
      <c r="L374">
        <f t="shared" si="108"/>
        <v>11102.917059999998</v>
      </c>
      <c r="M374">
        <f t="shared" si="109"/>
        <v>25200.898939999995</v>
      </c>
      <c r="N374">
        <f t="shared" si="110"/>
        <v>3488.1060799999991</v>
      </c>
      <c r="O374">
        <f t="shared" si="105"/>
        <v>243983.59933333332</v>
      </c>
      <c r="P374">
        <f t="shared" si="114"/>
        <v>4198659.9936000016</v>
      </c>
      <c r="Q374">
        <f t="shared" si="115"/>
        <v>3847472.9935999997</v>
      </c>
      <c r="R374">
        <f t="shared" si="116"/>
        <v>351187</v>
      </c>
      <c r="S374">
        <f t="shared" si="117"/>
        <v>3796863.2967519993</v>
      </c>
      <c r="T374">
        <f t="shared" si="118"/>
        <v>1284090.1813759999</v>
      </c>
      <c r="U374">
        <f t="shared" si="119"/>
        <v>2914569.8122239998</v>
      </c>
      <c r="V374">
        <f t="shared" si="120"/>
        <v>401796.69684799982</v>
      </c>
    </row>
    <row r="375" spans="2:22">
      <c r="B375" s="4">
        <v>48000</v>
      </c>
      <c r="C375">
        <f t="shared" si="103"/>
        <v>232619.99999999997</v>
      </c>
      <c r="D375">
        <f>(ROUNDUP(((D$321+F$321)*((100+D$3)/100)*D315/D$261)/100,1)*100)</f>
        <v>232619.99999999997</v>
      </c>
      <c r="E375" s="5">
        <f t="shared" si="106"/>
        <v>34</v>
      </c>
      <c r="F375">
        <f t="shared" si="111"/>
        <v>79090.799999999988</v>
      </c>
      <c r="G375">
        <f t="shared" si="121"/>
        <v>311710.79999999993</v>
      </c>
      <c r="H375">
        <f t="shared" si="112"/>
        <v>37405.295999999988</v>
      </c>
      <c r="I375">
        <f t="shared" si="113"/>
        <v>35572.295999999988</v>
      </c>
      <c r="J375">
        <f t="shared" si="104"/>
        <v>1833</v>
      </c>
      <c r="K375">
        <f t="shared" si="107"/>
        <v>33810.71351999999</v>
      </c>
      <c r="L375">
        <f t="shared" si="108"/>
        <v>11439.786359999998</v>
      </c>
      <c r="M375">
        <f t="shared" si="109"/>
        <v>25965.509639999993</v>
      </c>
      <c r="N375">
        <f t="shared" si="110"/>
        <v>3594.5824799999991</v>
      </c>
      <c r="O375">
        <f t="shared" si="105"/>
        <v>246005.48799999998</v>
      </c>
      <c r="P375">
        <f t="shared" si="114"/>
        <v>4234963.8096000012</v>
      </c>
      <c r="Q375">
        <f t="shared" si="115"/>
        <v>3881943.8095999998</v>
      </c>
      <c r="R375">
        <f t="shared" si="116"/>
        <v>353020</v>
      </c>
      <c r="S375">
        <f t="shared" si="117"/>
        <v>3829679.0066719991</v>
      </c>
      <c r="T375">
        <f t="shared" si="118"/>
        <v>1295193.0984359998</v>
      </c>
      <c r="U375">
        <f t="shared" si="119"/>
        <v>2939770.711164</v>
      </c>
      <c r="V375">
        <f t="shared" si="120"/>
        <v>405284.80292799982</v>
      </c>
    </row>
    <row r="376" spans="2:22">
      <c r="B376" s="4">
        <v>48030</v>
      </c>
      <c r="C376">
        <f t="shared" si="103"/>
        <v>232619.99999999997</v>
      </c>
      <c r="D376">
        <f>(ROUNDUP(((D$321+F$321)*((100+D$3)/100)*D316/D$261)/100,1)*100)</f>
        <v>232619.99999999997</v>
      </c>
      <c r="E376" s="5">
        <f t="shared" si="106"/>
        <v>36</v>
      </c>
      <c r="F376">
        <f t="shared" si="111"/>
        <v>83743.199999999997</v>
      </c>
      <c r="G376">
        <f t="shared" si="121"/>
        <v>316363.19999999995</v>
      </c>
      <c r="H376">
        <f t="shared" si="112"/>
        <v>37963.583999999995</v>
      </c>
      <c r="I376">
        <f t="shared" si="113"/>
        <v>36130.583999999995</v>
      </c>
      <c r="J376">
        <f t="shared" si="104"/>
        <v>1833</v>
      </c>
      <c r="K376">
        <f t="shared" si="107"/>
        <v>34315.033679999993</v>
      </c>
      <c r="L376">
        <f t="shared" si="108"/>
        <v>11610.52944</v>
      </c>
      <c r="M376">
        <f t="shared" si="109"/>
        <v>26353.054559999997</v>
      </c>
      <c r="N376">
        <f t="shared" si="110"/>
        <v>3648.5503199999994</v>
      </c>
      <c r="O376">
        <f t="shared" si="105"/>
        <v>248068.21</v>
      </c>
      <c r="P376">
        <f t="shared" si="114"/>
        <v>4272369.1056000013</v>
      </c>
      <c r="Q376">
        <f t="shared" si="115"/>
        <v>3917516.1055999999</v>
      </c>
      <c r="R376">
        <f t="shared" si="116"/>
        <v>354853</v>
      </c>
      <c r="S376">
        <f t="shared" si="117"/>
        <v>3863489.7201919993</v>
      </c>
      <c r="T376">
        <f t="shared" si="118"/>
        <v>1306632.8847959999</v>
      </c>
      <c r="U376">
        <f t="shared" si="119"/>
        <v>2965736.2208039998</v>
      </c>
      <c r="V376">
        <f t="shared" si="120"/>
        <v>408879.3854079998</v>
      </c>
    </row>
    <row r="377" spans="2:22">
      <c r="B377" s="4">
        <v>48061</v>
      </c>
      <c r="C377">
        <f t="shared" si="103"/>
        <v>232619.99999999997</v>
      </c>
      <c r="D377">
        <f>(ROUNDUP(((D$321+F$321)*((100+D$3)/100)*D317/D$261)/100,1)*100)</f>
        <v>232619.99999999997</v>
      </c>
      <c r="E377" s="5">
        <f t="shared" si="106"/>
        <v>36</v>
      </c>
      <c r="F377">
        <f t="shared" si="111"/>
        <v>83743.199999999997</v>
      </c>
      <c r="G377">
        <f t="shared" si="121"/>
        <v>316363.19999999995</v>
      </c>
      <c r="H377">
        <f t="shared" si="112"/>
        <v>37963.583999999995</v>
      </c>
      <c r="I377">
        <f t="shared" si="113"/>
        <v>36130.583999999995</v>
      </c>
      <c r="J377">
        <f t="shared" si="104"/>
        <v>1833</v>
      </c>
      <c r="K377">
        <f t="shared" si="107"/>
        <v>34315.033679999993</v>
      </c>
      <c r="L377">
        <f t="shared" si="108"/>
        <v>11610.52944</v>
      </c>
      <c r="M377">
        <f t="shared" si="109"/>
        <v>26353.054559999997</v>
      </c>
      <c r="N377">
        <f t="shared" si="110"/>
        <v>3648.5503199999994</v>
      </c>
      <c r="O377">
        <f t="shared" si="105"/>
        <v>250130.93199999997</v>
      </c>
      <c r="P377">
        <f t="shared" si="114"/>
        <v>4310332.6896000011</v>
      </c>
      <c r="Q377">
        <f t="shared" si="115"/>
        <v>3953646.6895999997</v>
      </c>
      <c r="R377">
        <f t="shared" si="116"/>
        <v>356686</v>
      </c>
      <c r="S377">
        <f t="shared" si="117"/>
        <v>3897804.7538719992</v>
      </c>
      <c r="T377">
        <f t="shared" si="118"/>
        <v>1318243.4142359998</v>
      </c>
      <c r="U377">
        <f t="shared" si="119"/>
        <v>2992089.2753639999</v>
      </c>
      <c r="V377">
        <f t="shared" si="120"/>
        <v>412527.93572799978</v>
      </c>
    </row>
    <row r="378" spans="2:22">
      <c r="B378" s="4">
        <v>48092</v>
      </c>
      <c r="C378">
        <f t="shared" si="103"/>
        <v>232619.99999999997</v>
      </c>
      <c r="D378">
        <f>(ROUNDUP(((D$321+F$321)*((100+D$3)/100)*D318/D$261)/100,1)*100)</f>
        <v>232619.99999999997</v>
      </c>
      <c r="E378" s="5">
        <f t="shared" si="106"/>
        <v>36</v>
      </c>
      <c r="F378">
        <f t="shared" si="111"/>
        <v>83743.199999999997</v>
      </c>
      <c r="G378">
        <f t="shared" si="121"/>
        <v>316363.19999999995</v>
      </c>
      <c r="H378">
        <f t="shared" si="112"/>
        <v>37963.583999999995</v>
      </c>
      <c r="I378">
        <f t="shared" si="113"/>
        <v>36130.583999999995</v>
      </c>
      <c r="J378">
        <f t="shared" si="104"/>
        <v>1833</v>
      </c>
      <c r="K378">
        <f t="shared" si="107"/>
        <v>34315.033679999993</v>
      </c>
      <c r="L378">
        <f t="shared" si="108"/>
        <v>11610.52944</v>
      </c>
      <c r="M378">
        <f t="shared" si="109"/>
        <v>26353.054559999997</v>
      </c>
      <c r="N378">
        <f t="shared" si="110"/>
        <v>3648.5503199999994</v>
      </c>
      <c r="O378">
        <f t="shared" si="105"/>
        <v>252193.65399999995</v>
      </c>
      <c r="P378">
        <f t="shared" si="114"/>
        <v>4348296.2736000009</v>
      </c>
      <c r="Q378">
        <f t="shared" si="115"/>
        <v>3989777.2735999995</v>
      </c>
      <c r="R378">
        <f t="shared" si="116"/>
        <v>358519</v>
      </c>
      <c r="S378">
        <f t="shared" si="117"/>
        <v>3932119.7875519991</v>
      </c>
      <c r="T378">
        <f t="shared" si="118"/>
        <v>1329853.9436759998</v>
      </c>
      <c r="U378">
        <f t="shared" si="119"/>
        <v>3018442.329924</v>
      </c>
      <c r="V378">
        <f t="shared" si="120"/>
        <v>416176.48604799976</v>
      </c>
    </row>
    <row r="379" spans="2:22">
      <c r="B379" s="4">
        <v>48122</v>
      </c>
      <c r="C379">
        <f t="shared" si="103"/>
        <v>232619.99999999997</v>
      </c>
      <c r="D379">
        <f>(ROUNDUP(((D$321+F$321)*((100+D$3)/100)*D319/D$261)/100,1)*100)</f>
        <v>232619.99999999997</v>
      </c>
      <c r="E379" s="5">
        <f t="shared" si="106"/>
        <v>38</v>
      </c>
      <c r="F379">
        <f t="shared" si="111"/>
        <v>88395.599999999977</v>
      </c>
      <c r="G379">
        <f t="shared" si="121"/>
        <v>321015.59999999998</v>
      </c>
      <c r="H379">
        <f t="shared" si="112"/>
        <v>38521.871999999996</v>
      </c>
      <c r="I379">
        <f t="shared" si="113"/>
        <v>36688.871999999996</v>
      </c>
      <c r="J379">
        <f t="shared" si="104"/>
        <v>1833</v>
      </c>
      <c r="K379">
        <f t="shared" si="107"/>
        <v>34819.353839999996</v>
      </c>
      <c r="L379">
        <f t="shared" si="108"/>
        <v>11781.27252</v>
      </c>
      <c r="M379">
        <f t="shared" si="109"/>
        <v>26740.599479999997</v>
      </c>
      <c r="N379">
        <f t="shared" si="110"/>
        <v>3702.5181599999996</v>
      </c>
      <c r="O379">
        <f t="shared" si="105"/>
        <v>254297.20933333327</v>
      </c>
      <c r="P379">
        <f t="shared" si="114"/>
        <v>4386259.8576000007</v>
      </c>
      <c r="Q379">
        <f t="shared" si="115"/>
        <v>4025907.8575999993</v>
      </c>
      <c r="R379">
        <f t="shared" si="116"/>
        <v>360352</v>
      </c>
      <c r="S379">
        <f t="shared" si="117"/>
        <v>3966434.821231999</v>
      </c>
      <c r="T379">
        <f t="shared" si="118"/>
        <v>1341464.4731159997</v>
      </c>
      <c r="U379">
        <f t="shared" si="119"/>
        <v>3044795.384484</v>
      </c>
      <c r="V379">
        <f t="shared" si="120"/>
        <v>419825.03636799974</v>
      </c>
    </row>
    <row r="380" spans="2:22">
      <c r="B380" s="4">
        <v>48153</v>
      </c>
      <c r="C380">
        <f t="shared" si="103"/>
        <v>232619.99999999997</v>
      </c>
      <c r="D380">
        <f>(ROUNDUP(((D$321+F$321)*((100+D$3)/100)*D320/D$261)/100,1)*100)</f>
        <v>232619.99999999997</v>
      </c>
      <c r="E380" s="5">
        <f t="shared" si="106"/>
        <v>38</v>
      </c>
      <c r="F380">
        <f t="shared" si="111"/>
        <v>88395.599999999977</v>
      </c>
      <c r="G380">
        <f t="shared" si="121"/>
        <v>321015.59999999998</v>
      </c>
      <c r="H380">
        <f t="shared" si="112"/>
        <v>38521.871999999996</v>
      </c>
      <c r="I380">
        <f t="shared" si="113"/>
        <v>36688.871999999996</v>
      </c>
      <c r="J380">
        <f t="shared" si="104"/>
        <v>1833</v>
      </c>
      <c r="K380">
        <f t="shared" si="107"/>
        <v>34819.353839999996</v>
      </c>
      <c r="L380">
        <f t="shared" si="108"/>
        <v>11781.27252</v>
      </c>
      <c r="M380">
        <f t="shared" si="109"/>
        <v>26740.599479999997</v>
      </c>
      <c r="N380">
        <f t="shared" si="110"/>
        <v>3702.5181599999996</v>
      </c>
      <c r="O380">
        <f t="shared" si="105"/>
        <v>256400.76466666666</v>
      </c>
      <c r="P380">
        <f t="shared" si="114"/>
        <v>4424781.7296000011</v>
      </c>
      <c r="Q380">
        <f t="shared" si="115"/>
        <v>4062596.7295999993</v>
      </c>
      <c r="R380">
        <f t="shared" si="116"/>
        <v>362185</v>
      </c>
      <c r="S380">
        <f t="shared" si="117"/>
        <v>4001254.175071999</v>
      </c>
      <c r="T380">
        <f t="shared" si="118"/>
        <v>1353245.7456359998</v>
      </c>
      <c r="U380">
        <f t="shared" si="119"/>
        <v>3071535.9839639999</v>
      </c>
      <c r="V380">
        <f t="shared" si="120"/>
        <v>423527.55452799972</v>
      </c>
    </row>
    <row r="381" spans="2:22">
      <c r="B381" s="4">
        <v>48183</v>
      </c>
      <c r="C381">
        <f t="shared" si="103"/>
        <v>232619.99999999997</v>
      </c>
      <c r="D381">
        <f>(ROUNDUP(((D$321+F$321)*((100+D$3)/100)*D321/D$261)/100,1)*100)</f>
        <v>232619.99999999997</v>
      </c>
      <c r="E381" s="5">
        <f t="shared" si="106"/>
        <v>38</v>
      </c>
      <c r="F381">
        <f t="shared" si="111"/>
        <v>88395.599999999977</v>
      </c>
      <c r="G381">
        <f t="shared" si="121"/>
        <v>321015.59999999998</v>
      </c>
      <c r="H381">
        <f t="shared" si="112"/>
        <v>38521.871999999996</v>
      </c>
      <c r="I381">
        <f t="shared" si="113"/>
        <v>36688.871999999996</v>
      </c>
      <c r="J381">
        <f t="shared" si="104"/>
        <v>1833</v>
      </c>
      <c r="K381">
        <f t="shared" si="107"/>
        <v>34819.353839999996</v>
      </c>
      <c r="L381">
        <f t="shared" si="108"/>
        <v>11781.27252</v>
      </c>
      <c r="M381">
        <f t="shared" si="109"/>
        <v>26740.599479999997</v>
      </c>
      <c r="N381">
        <f t="shared" si="110"/>
        <v>3702.5181599999996</v>
      </c>
      <c r="O381">
        <f t="shared" si="105"/>
        <v>258504.31999999995</v>
      </c>
      <c r="P381">
        <f t="shared" si="114"/>
        <v>4463303.6016000016</v>
      </c>
      <c r="Q381">
        <f t="shared" si="115"/>
        <v>4099285.6015999992</v>
      </c>
      <c r="R381">
        <f t="shared" si="116"/>
        <v>364018</v>
      </c>
      <c r="S381">
        <f t="shared" si="117"/>
        <v>4036073.528911999</v>
      </c>
      <c r="T381">
        <f t="shared" si="118"/>
        <v>1365027.0181559999</v>
      </c>
      <c r="U381">
        <f t="shared" si="119"/>
        <v>3098276.5834439998</v>
      </c>
      <c r="V381">
        <f t="shared" si="120"/>
        <v>427230.07268799969</v>
      </c>
    </row>
    <row r="382" spans="2:22">
      <c r="B382" s="4">
        <v>48214</v>
      </c>
      <c r="C382">
        <f>ROUNDUP(C322*1.03*1.03*1.03*1.03*1.03*1.03/100,1)*100</f>
        <v>232590</v>
      </c>
      <c r="D382">
        <f>ROUNDUP(D322*1.03*1.03*1.03*1.03*1.03*1.03/100,1)*100</f>
        <v>232590</v>
      </c>
      <c r="E382" s="5">
        <f t="shared" si="106"/>
        <v>40</v>
      </c>
      <c r="F382">
        <f t="shared" si="111"/>
        <v>93036</v>
      </c>
      <c r="G382">
        <f t="shared" si="121"/>
        <v>325626</v>
      </c>
      <c r="H382">
        <f t="shared" si="112"/>
        <v>39075.119999999995</v>
      </c>
      <c r="I382">
        <f t="shared" si="113"/>
        <v>37242.119999999995</v>
      </c>
      <c r="J382">
        <f t="shared" si="104"/>
        <v>1833</v>
      </c>
      <c r="K382">
        <f t="shared" si="107"/>
        <v>35319.121199999994</v>
      </c>
      <c r="L382">
        <f t="shared" si="108"/>
        <v>11950.474200000001</v>
      </c>
      <c r="M382">
        <f t="shared" si="109"/>
        <v>27124.645799999998</v>
      </c>
      <c r="N382">
        <f t="shared" si="110"/>
        <v>3755.9987999999998</v>
      </c>
      <c r="O382">
        <f t="shared" si="105"/>
        <v>260684.91999999998</v>
      </c>
      <c r="P382">
        <f t="shared" si="114"/>
        <v>4501825.473600002</v>
      </c>
      <c r="Q382">
        <f t="shared" si="115"/>
        <v>4135974.4735999992</v>
      </c>
      <c r="R382">
        <f t="shared" si="116"/>
        <v>365851</v>
      </c>
      <c r="S382">
        <f t="shared" si="117"/>
        <v>4070892.882751999</v>
      </c>
      <c r="T382">
        <f t="shared" si="118"/>
        <v>1376808.2906760001</v>
      </c>
      <c r="U382">
        <f t="shared" si="119"/>
        <v>3125017.1829239996</v>
      </c>
      <c r="V382">
        <f t="shared" si="120"/>
        <v>430932.59084799967</v>
      </c>
    </row>
    <row r="383" spans="2:22">
      <c r="B383" s="4">
        <v>48245</v>
      </c>
      <c r="C383">
        <f t="shared" ref="C383:D398" si="122">ROUNDUP(C323*1.03*1.03*1.03*1.03*1.03*1.03/100,1)*100</f>
        <v>232590</v>
      </c>
      <c r="D383">
        <f t="shared" si="122"/>
        <v>232590</v>
      </c>
      <c r="E383" s="5">
        <f t="shared" si="106"/>
        <v>40</v>
      </c>
      <c r="F383">
        <f t="shared" si="111"/>
        <v>93036</v>
      </c>
      <c r="G383">
        <f t="shared" si="121"/>
        <v>325626</v>
      </c>
      <c r="H383">
        <f t="shared" si="112"/>
        <v>39075.119999999995</v>
      </c>
      <c r="I383">
        <f t="shared" si="113"/>
        <v>37242.119999999995</v>
      </c>
      <c r="J383">
        <f t="shared" si="104"/>
        <v>1833</v>
      </c>
      <c r="K383">
        <f t="shared" si="107"/>
        <v>35319.121199999994</v>
      </c>
      <c r="L383">
        <f t="shared" si="108"/>
        <v>11950.474200000001</v>
      </c>
      <c r="M383">
        <f t="shared" si="109"/>
        <v>27124.645799999998</v>
      </c>
      <c r="N383">
        <f t="shared" si="110"/>
        <v>3755.9987999999998</v>
      </c>
      <c r="O383">
        <f t="shared" si="105"/>
        <v>262865.51999999996</v>
      </c>
      <c r="P383">
        <f t="shared" si="114"/>
        <v>4540900.5936000021</v>
      </c>
      <c r="Q383">
        <f t="shared" si="115"/>
        <v>4173216.5935999993</v>
      </c>
      <c r="R383">
        <f t="shared" si="116"/>
        <v>367684</v>
      </c>
      <c r="S383">
        <f t="shared" si="117"/>
        <v>4106212.0039519989</v>
      </c>
      <c r="T383">
        <f t="shared" si="118"/>
        <v>1388758.7648760001</v>
      </c>
      <c r="U383">
        <f t="shared" si="119"/>
        <v>3152141.8287239997</v>
      </c>
      <c r="V383">
        <f t="shared" si="120"/>
        <v>434688.58964799967</v>
      </c>
    </row>
    <row r="384" spans="2:22">
      <c r="B384" s="4">
        <v>48274</v>
      </c>
      <c r="C384">
        <f t="shared" si="122"/>
        <v>232590</v>
      </c>
      <c r="D384">
        <f t="shared" si="122"/>
        <v>232590</v>
      </c>
      <c r="E384" s="5">
        <f t="shared" si="106"/>
        <v>40</v>
      </c>
      <c r="F384">
        <f t="shared" si="111"/>
        <v>93036</v>
      </c>
      <c r="G384">
        <f t="shared" si="121"/>
        <v>325626</v>
      </c>
      <c r="H384">
        <f t="shared" si="112"/>
        <v>39075.119999999995</v>
      </c>
      <c r="I384">
        <f t="shared" si="113"/>
        <v>37242.119999999995</v>
      </c>
      <c r="J384">
        <f t="shared" si="104"/>
        <v>1833</v>
      </c>
      <c r="K384">
        <f t="shared" si="107"/>
        <v>35319.121199999994</v>
      </c>
      <c r="L384">
        <f t="shared" si="108"/>
        <v>11950.474200000001</v>
      </c>
      <c r="M384">
        <f t="shared" si="109"/>
        <v>27124.645799999998</v>
      </c>
      <c r="N384">
        <f t="shared" si="110"/>
        <v>3755.9987999999998</v>
      </c>
      <c r="O384">
        <f t="shared" si="105"/>
        <v>265046.12</v>
      </c>
      <c r="P384">
        <f t="shared" si="114"/>
        <v>4579975.7136000022</v>
      </c>
      <c r="Q384">
        <f t="shared" si="115"/>
        <v>4210458.7135999994</v>
      </c>
      <c r="R384">
        <f t="shared" si="116"/>
        <v>369517</v>
      </c>
      <c r="S384">
        <f t="shared" si="117"/>
        <v>4141531.1251519988</v>
      </c>
      <c r="T384">
        <f t="shared" si="118"/>
        <v>1400709.2390760002</v>
      </c>
      <c r="U384">
        <f t="shared" si="119"/>
        <v>3179266.4745239997</v>
      </c>
      <c r="V384">
        <f t="shared" si="120"/>
        <v>438444.58844799967</v>
      </c>
    </row>
    <row r="385" spans="2:22">
      <c r="B385" s="4">
        <v>48305</v>
      </c>
      <c r="C385">
        <f t="shared" si="122"/>
        <v>232590</v>
      </c>
      <c r="D385">
        <f t="shared" si="122"/>
        <v>232590</v>
      </c>
      <c r="E385" s="5">
        <f t="shared" si="106"/>
        <v>42</v>
      </c>
      <c r="F385">
        <f t="shared" si="111"/>
        <v>97687.8</v>
      </c>
      <c r="G385">
        <f t="shared" si="121"/>
        <v>330277.8</v>
      </c>
      <c r="H385">
        <f t="shared" si="112"/>
        <v>39633.335999999996</v>
      </c>
      <c r="I385">
        <f t="shared" si="113"/>
        <v>37800.335999999996</v>
      </c>
      <c r="J385">
        <f t="shared" si="104"/>
        <v>1833</v>
      </c>
      <c r="K385">
        <f t="shared" si="107"/>
        <v>35823.376319999996</v>
      </c>
      <c r="L385">
        <f t="shared" si="108"/>
        <v>12121.19526</v>
      </c>
      <c r="M385">
        <f t="shared" si="109"/>
        <v>27512.140739999999</v>
      </c>
      <c r="N385">
        <f t="shared" si="110"/>
        <v>3809.9596799999995</v>
      </c>
      <c r="O385">
        <f t="shared" si="105"/>
        <v>267239.32</v>
      </c>
      <c r="P385">
        <f t="shared" si="114"/>
        <v>4619050.8336000023</v>
      </c>
      <c r="Q385">
        <f t="shared" si="115"/>
        <v>4247700.8335999995</v>
      </c>
      <c r="R385">
        <f t="shared" si="116"/>
        <v>371350</v>
      </c>
      <c r="S385">
        <f t="shared" si="117"/>
        <v>4176850.2463519988</v>
      </c>
      <c r="T385">
        <f t="shared" si="118"/>
        <v>1412659.7132760002</v>
      </c>
      <c r="U385">
        <f t="shared" si="119"/>
        <v>3206391.1203239998</v>
      </c>
      <c r="V385">
        <f t="shared" si="120"/>
        <v>442200.58724799968</v>
      </c>
    </row>
    <row r="386" spans="2:22">
      <c r="B386" s="4">
        <v>48335</v>
      </c>
      <c r="C386">
        <f t="shared" si="122"/>
        <v>232590</v>
      </c>
      <c r="D386">
        <f t="shared" si="122"/>
        <v>232590</v>
      </c>
      <c r="E386" s="5">
        <f t="shared" si="106"/>
        <v>42</v>
      </c>
      <c r="F386">
        <f t="shared" si="111"/>
        <v>97687.8</v>
      </c>
      <c r="G386">
        <f t="shared" si="121"/>
        <v>330277.8</v>
      </c>
      <c r="H386">
        <f t="shared" si="112"/>
        <v>39633.335999999996</v>
      </c>
      <c r="I386">
        <f t="shared" si="113"/>
        <v>37800.335999999996</v>
      </c>
      <c r="J386">
        <f t="shared" si="104"/>
        <v>1833</v>
      </c>
      <c r="K386">
        <f t="shared" si="107"/>
        <v>35823.376319999996</v>
      </c>
      <c r="L386">
        <f t="shared" si="108"/>
        <v>12121.19526</v>
      </c>
      <c r="M386">
        <f t="shared" si="109"/>
        <v>27512.140739999999</v>
      </c>
      <c r="N386">
        <f t="shared" si="110"/>
        <v>3809.9596799999995</v>
      </c>
      <c r="O386">
        <f t="shared" si="105"/>
        <v>269432.52</v>
      </c>
      <c r="P386">
        <f t="shared" si="114"/>
        <v>4658684.1696000025</v>
      </c>
      <c r="Q386">
        <f t="shared" si="115"/>
        <v>4285501.1695999997</v>
      </c>
      <c r="R386">
        <f t="shared" si="116"/>
        <v>373183</v>
      </c>
      <c r="S386">
        <f t="shared" si="117"/>
        <v>4212673.622671999</v>
      </c>
      <c r="T386">
        <f t="shared" si="118"/>
        <v>1424780.9085360002</v>
      </c>
      <c r="U386">
        <f t="shared" si="119"/>
        <v>3233903.261064</v>
      </c>
      <c r="V386">
        <f t="shared" si="120"/>
        <v>446010.54692799965</v>
      </c>
    </row>
    <row r="387" spans="2:22">
      <c r="B387" s="4">
        <v>48366</v>
      </c>
      <c r="C387">
        <f t="shared" si="122"/>
        <v>246610</v>
      </c>
      <c r="D387">
        <f t="shared" si="122"/>
        <v>246610</v>
      </c>
      <c r="E387" s="5">
        <f t="shared" si="106"/>
        <v>42</v>
      </c>
      <c r="F387">
        <f t="shared" si="111"/>
        <v>103576.2</v>
      </c>
      <c r="G387">
        <f t="shared" si="121"/>
        <v>350186.2</v>
      </c>
      <c r="H387">
        <f t="shared" si="112"/>
        <v>42022.343999999997</v>
      </c>
      <c r="I387">
        <f t="shared" si="113"/>
        <v>40189.343999999997</v>
      </c>
      <c r="J387">
        <f t="shared" ref="J387:J441" si="123">(IF(OR(B387&lt;G$2,B387&gt;(F$2-2*365)),0,ROUNDUP($E$3*0.0833,0)))</f>
        <v>1833</v>
      </c>
      <c r="K387">
        <f t="shared" si="107"/>
        <v>37981.446879999996</v>
      </c>
      <c r="L387">
        <f t="shared" si="108"/>
        <v>12851.833540000001</v>
      </c>
      <c r="M387">
        <f t="shared" si="109"/>
        <v>29170.510460000001</v>
      </c>
      <c r="N387">
        <f t="shared" si="110"/>
        <v>4040.8971199999996</v>
      </c>
      <c r="O387">
        <f t="shared" si="105"/>
        <v>271757.94666666666</v>
      </c>
      <c r="P387">
        <f t="shared" si="114"/>
        <v>4698317.5056000026</v>
      </c>
      <c r="Q387">
        <f t="shared" si="115"/>
        <v>4323301.5055999998</v>
      </c>
      <c r="R387">
        <f t="shared" si="116"/>
        <v>375016</v>
      </c>
      <c r="S387">
        <f t="shared" si="117"/>
        <v>4248496.9989919988</v>
      </c>
      <c r="T387">
        <f t="shared" si="118"/>
        <v>1436902.1037960001</v>
      </c>
      <c r="U387">
        <f t="shared" si="119"/>
        <v>3261415.4018040001</v>
      </c>
      <c r="V387">
        <f t="shared" si="120"/>
        <v>449820.50660799962</v>
      </c>
    </row>
    <row r="388" spans="2:22">
      <c r="B388" s="4">
        <v>48396</v>
      </c>
      <c r="C388">
        <f t="shared" si="122"/>
        <v>246610</v>
      </c>
      <c r="D388">
        <f t="shared" si="122"/>
        <v>246610</v>
      </c>
      <c r="E388" s="5">
        <f t="shared" si="106"/>
        <v>44</v>
      </c>
      <c r="F388">
        <f t="shared" si="111"/>
        <v>108508.4</v>
      </c>
      <c r="G388">
        <f t="shared" si="121"/>
        <v>355118.4</v>
      </c>
      <c r="H388">
        <f t="shared" si="112"/>
        <v>42614.207999999999</v>
      </c>
      <c r="I388">
        <f t="shared" si="113"/>
        <v>40781.207999999999</v>
      </c>
      <c r="J388">
        <f t="shared" si="123"/>
        <v>1833</v>
      </c>
      <c r="K388">
        <f t="shared" si="107"/>
        <v>38516.09736</v>
      </c>
      <c r="L388">
        <f t="shared" si="108"/>
        <v>13032.845280000001</v>
      </c>
      <c r="M388">
        <f t="shared" si="109"/>
        <v>29581.362720000001</v>
      </c>
      <c r="N388">
        <f t="shared" si="110"/>
        <v>4098.1106399999999</v>
      </c>
      <c r="O388">
        <f t="shared" si="105"/>
        <v>274096.73333333334</v>
      </c>
      <c r="P388">
        <f t="shared" si="114"/>
        <v>4740339.8496000022</v>
      </c>
      <c r="Q388">
        <f t="shared" si="115"/>
        <v>4363490.8495999994</v>
      </c>
      <c r="R388">
        <f t="shared" si="116"/>
        <v>376849</v>
      </c>
      <c r="S388">
        <f t="shared" si="117"/>
        <v>4286478.4458719986</v>
      </c>
      <c r="T388">
        <f t="shared" si="118"/>
        <v>1449753.9373360001</v>
      </c>
      <c r="U388">
        <f t="shared" si="119"/>
        <v>3290585.9122640002</v>
      </c>
      <c r="V388">
        <f t="shared" si="120"/>
        <v>453861.4037279996</v>
      </c>
    </row>
    <row r="389" spans="2:22">
      <c r="B389" s="4">
        <v>48427</v>
      </c>
      <c r="C389">
        <f t="shared" si="122"/>
        <v>246610</v>
      </c>
      <c r="D389">
        <f t="shared" si="122"/>
        <v>246610</v>
      </c>
      <c r="E389" s="5">
        <f t="shared" si="106"/>
        <v>44</v>
      </c>
      <c r="F389">
        <f t="shared" si="111"/>
        <v>108508.4</v>
      </c>
      <c r="G389">
        <f t="shared" si="121"/>
        <v>355118.4</v>
      </c>
      <c r="H389">
        <f t="shared" si="112"/>
        <v>42614.207999999999</v>
      </c>
      <c r="I389">
        <f t="shared" si="113"/>
        <v>40781.207999999999</v>
      </c>
      <c r="J389">
        <f t="shared" si="123"/>
        <v>1833</v>
      </c>
      <c r="K389">
        <f t="shared" si="107"/>
        <v>38516.09736</v>
      </c>
      <c r="L389">
        <f t="shared" si="108"/>
        <v>13032.845280000001</v>
      </c>
      <c r="M389">
        <f t="shared" si="109"/>
        <v>29581.362720000001</v>
      </c>
      <c r="N389">
        <f t="shared" si="110"/>
        <v>4098.1106399999999</v>
      </c>
      <c r="O389">
        <f t="shared" si="105"/>
        <v>276435.52</v>
      </c>
      <c r="P389">
        <f t="shared" si="114"/>
        <v>4782954.0576000018</v>
      </c>
      <c r="Q389">
        <f t="shared" si="115"/>
        <v>4404272.057599999</v>
      </c>
      <c r="R389">
        <f t="shared" si="116"/>
        <v>378682</v>
      </c>
      <c r="S389">
        <f t="shared" si="117"/>
        <v>4324994.5432319986</v>
      </c>
      <c r="T389">
        <f t="shared" si="118"/>
        <v>1462786.7826160002</v>
      </c>
      <c r="U389">
        <f t="shared" si="119"/>
        <v>3320167.2749840003</v>
      </c>
      <c r="V389">
        <f t="shared" si="120"/>
        <v>457959.51436799963</v>
      </c>
    </row>
    <row r="390" spans="2:22">
      <c r="B390" s="4">
        <v>48458</v>
      </c>
      <c r="C390">
        <f t="shared" si="122"/>
        <v>246610</v>
      </c>
      <c r="D390">
        <f t="shared" si="122"/>
        <v>246610</v>
      </c>
      <c r="E390" s="5">
        <f t="shared" si="106"/>
        <v>44</v>
      </c>
      <c r="F390">
        <f t="shared" si="111"/>
        <v>108508.4</v>
      </c>
      <c r="G390">
        <f t="shared" si="121"/>
        <v>355118.4</v>
      </c>
      <c r="H390">
        <f t="shared" si="112"/>
        <v>42614.207999999999</v>
      </c>
      <c r="I390">
        <f t="shared" si="113"/>
        <v>40781.207999999999</v>
      </c>
      <c r="J390">
        <f t="shared" si="123"/>
        <v>1833</v>
      </c>
      <c r="K390">
        <f t="shared" si="107"/>
        <v>38516.09736</v>
      </c>
      <c r="L390">
        <f t="shared" si="108"/>
        <v>13032.845280000001</v>
      </c>
      <c r="M390">
        <f t="shared" si="109"/>
        <v>29581.362720000001</v>
      </c>
      <c r="N390">
        <f t="shared" si="110"/>
        <v>4098.1106399999999</v>
      </c>
      <c r="O390">
        <f t="shared" ref="O390:O453" si="124">(IF(OR(B390&lt;G$2,B390&gt;F$2),0,SUM(G331:G390)/60))</f>
        <v>278774.3066666667</v>
      </c>
      <c r="P390">
        <f t="shared" si="114"/>
        <v>4825568.2656000014</v>
      </c>
      <c r="Q390">
        <f t="shared" si="115"/>
        <v>4445053.2655999986</v>
      </c>
      <c r="R390">
        <f t="shared" si="116"/>
        <v>380515</v>
      </c>
      <c r="S390">
        <f t="shared" si="117"/>
        <v>4363510.6405919986</v>
      </c>
      <c r="T390">
        <f t="shared" si="118"/>
        <v>1475819.6278960002</v>
      </c>
      <c r="U390">
        <f t="shared" si="119"/>
        <v>3349748.6377040003</v>
      </c>
      <c r="V390">
        <f t="shared" si="120"/>
        <v>462057.62500799965</v>
      </c>
    </row>
    <row r="391" spans="2:22">
      <c r="B391" s="4">
        <v>48488</v>
      </c>
      <c r="C391">
        <f t="shared" si="122"/>
        <v>246610</v>
      </c>
      <c r="D391">
        <f t="shared" si="122"/>
        <v>246610</v>
      </c>
      <c r="E391" s="5">
        <f t="shared" ref="E391:E441" si="125">E388+A$4</f>
        <v>46</v>
      </c>
      <c r="F391">
        <f t="shared" si="111"/>
        <v>113440.6</v>
      </c>
      <c r="G391">
        <f t="shared" si="121"/>
        <v>360050.6</v>
      </c>
      <c r="H391">
        <f t="shared" si="112"/>
        <v>43206.071999999993</v>
      </c>
      <c r="I391">
        <f t="shared" si="113"/>
        <v>41373.071999999993</v>
      </c>
      <c r="J391">
        <f t="shared" si="123"/>
        <v>1833</v>
      </c>
      <c r="K391">
        <f t="shared" si="107"/>
        <v>39050.747839999996</v>
      </c>
      <c r="L391">
        <f t="shared" si="108"/>
        <v>13213.857020000001</v>
      </c>
      <c r="M391">
        <f t="shared" si="109"/>
        <v>29992.214979999997</v>
      </c>
      <c r="N391">
        <f t="shared" si="110"/>
        <v>4155.3241599999992</v>
      </c>
      <c r="O391">
        <f t="shared" si="124"/>
        <v>281126.45333333337</v>
      </c>
      <c r="P391">
        <f t="shared" si="114"/>
        <v>4868182.4736000011</v>
      </c>
      <c r="Q391">
        <f t="shared" si="115"/>
        <v>4485834.4735999983</v>
      </c>
      <c r="R391">
        <f t="shared" si="116"/>
        <v>382348</v>
      </c>
      <c r="S391">
        <f t="shared" si="117"/>
        <v>4402026.7379519986</v>
      </c>
      <c r="T391">
        <f t="shared" si="118"/>
        <v>1488852.4731760002</v>
      </c>
      <c r="U391">
        <f t="shared" si="119"/>
        <v>3379330.0004240004</v>
      </c>
      <c r="V391">
        <f t="shared" si="120"/>
        <v>466155.73564799968</v>
      </c>
    </row>
    <row r="392" spans="2:22">
      <c r="B392" s="4">
        <v>48519</v>
      </c>
      <c r="C392">
        <f t="shared" si="122"/>
        <v>246610</v>
      </c>
      <c r="D392">
        <f t="shared" si="122"/>
        <v>246610</v>
      </c>
      <c r="E392" s="5">
        <f t="shared" si="125"/>
        <v>46</v>
      </c>
      <c r="F392">
        <f t="shared" si="111"/>
        <v>113440.6</v>
      </c>
      <c r="G392">
        <f t="shared" si="121"/>
        <v>360050.6</v>
      </c>
      <c r="H392">
        <f t="shared" si="112"/>
        <v>43206.071999999993</v>
      </c>
      <c r="I392">
        <f t="shared" si="113"/>
        <v>41373.071999999993</v>
      </c>
      <c r="J392">
        <f t="shared" si="123"/>
        <v>1833</v>
      </c>
      <c r="K392">
        <f t="shared" si="107"/>
        <v>39050.747839999996</v>
      </c>
      <c r="L392">
        <f t="shared" si="108"/>
        <v>13213.857020000001</v>
      </c>
      <c r="M392">
        <f t="shared" si="109"/>
        <v>29992.214979999997</v>
      </c>
      <c r="N392">
        <f t="shared" si="110"/>
        <v>4155.3241599999992</v>
      </c>
      <c r="O392">
        <f t="shared" si="124"/>
        <v>283478.60000000003</v>
      </c>
      <c r="P392">
        <f t="shared" si="114"/>
        <v>4911388.5456000008</v>
      </c>
      <c r="Q392">
        <f t="shared" si="115"/>
        <v>4527207.545599998</v>
      </c>
      <c r="R392">
        <f t="shared" si="116"/>
        <v>384181</v>
      </c>
      <c r="S392">
        <f t="shared" si="117"/>
        <v>4441077.4857919989</v>
      </c>
      <c r="T392">
        <f t="shared" si="118"/>
        <v>1502066.3301960002</v>
      </c>
      <c r="U392">
        <f t="shared" si="119"/>
        <v>3409322.2154040006</v>
      </c>
      <c r="V392">
        <f t="shared" si="120"/>
        <v>470311.0598079997</v>
      </c>
    </row>
    <row r="393" spans="2:22">
      <c r="B393" s="4">
        <v>48549</v>
      </c>
      <c r="C393">
        <f t="shared" si="122"/>
        <v>246610</v>
      </c>
      <c r="D393">
        <f t="shared" si="122"/>
        <v>246610</v>
      </c>
      <c r="E393" s="5">
        <f t="shared" si="125"/>
        <v>46</v>
      </c>
      <c r="F393">
        <f t="shared" si="111"/>
        <v>113440.6</v>
      </c>
      <c r="G393">
        <f t="shared" si="121"/>
        <v>360050.6</v>
      </c>
      <c r="H393">
        <f t="shared" si="112"/>
        <v>43206.071999999993</v>
      </c>
      <c r="I393">
        <f t="shared" si="113"/>
        <v>41373.071999999993</v>
      </c>
      <c r="J393">
        <f t="shared" si="123"/>
        <v>1833</v>
      </c>
      <c r="K393">
        <f t="shared" ref="K393:K456" si="126">(IF(OR(B393&lt;G$2,(B393&gt;F$2-2*365)),0,G393*0.12-N393))</f>
        <v>39050.747839999996</v>
      </c>
      <c r="L393">
        <f t="shared" ref="L393:L456" si="127">(IF(OR(B393&lt;G$2,(B393&gt;F$2-2*365)),0,G393*0.0367))</f>
        <v>13213.857020000001</v>
      </c>
      <c r="M393">
        <f t="shared" ref="M393:M456" si="128">(IF(OR(B393&lt;G$2,(B393&gt;F$2-2*365)),0,G393*0.0833))</f>
        <v>29992.214979999997</v>
      </c>
      <c r="N393">
        <f t="shared" ref="N393:N456" si="129">(IF(OR(B393&lt;G$2,(B393&gt;F$2-2*365)),0,(G393-J393)*0.0116))</f>
        <v>4155.3241599999992</v>
      </c>
      <c r="O393">
        <f t="shared" si="124"/>
        <v>285830.74666666676</v>
      </c>
      <c r="P393">
        <f t="shared" si="114"/>
        <v>4954594.6176000005</v>
      </c>
      <c r="Q393">
        <f t="shared" si="115"/>
        <v>4568580.6175999977</v>
      </c>
      <c r="R393">
        <f t="shared" si="116"/>
        <v>386014</v>
      </c>
      <c r="S393">
        <f t="shared" si="117"/>
        <v>4480128.2336319992</v>
      </c>
      <c r="T393">
        <f t="shared" si="118"/>
        <v>1515280.1872160002</v>
      </c>
      <c r="U393">
        <f t="shared" si="119"/>
        <v>3439314.4303840008</v>
      </c>
      <c r="V393">
        <f t="shared" si="120"/>
        <v>474466.38396799972</v>
      </c>
    </row>
    <row r="394" spans="2:22">
      <c r="B394" s="4">
        <v>48580</v>
      </c>
      <c r="C394">
        <f t="shared" si="122"/>
        <v>246610</v>
      </c>
      <c r="D394">
        <f t="shared" si="122"/>
        <v>246610</v>
      </c>
      <c r="E394" s="5">
        <f t="shared" si="125"/>
        <v>48</v>
      </c>
      <c r="F394">
        <f t="shared" ref="F394:F457" si="130">C394*E394/100</f>
        <v>118372.8</v>
      </c>
      <c r="G394">
        <f t="shared" si="121"/>
        <v>364982.8</v>
      </c>
      <c r="H394">
        <f t="shared" ref="H394:H457" si="131">(IF(OR(B394&lt;G$2,(B394&gt;F$2-2*365)),0,G394*0.12))</f>
        <v>43797.935999999994</v>
      </c>
      <c r="I394">
        <f t="shared" ref="I394:I457" si="132">(IF(OR(B394&lt;G$2,B394&gt;(F$2-2*365)),0,H394-J394))</f>
        <v>41964.935999999994</v>
      </c>
      <c r="J394">
        <f t="shared" si="123"/>
        <v>1833</v>
      </c>
      <c r="K394">
        <f t="shared" si="126"/>
        <v>39585.398319999993</v>
      </c>
      <c r="L394">
        <f t="shared" si="127"/>
        <v>13394.868760000001</v>
      </c>
      <c r="M394">
        <f t="shared" si="128"/>
        <v>30403.06724</v>
      </c>
      <c r="N394">
        <f t="shared" si="129"/>
        <v>4212.5376799999995</v>
      </c>
      <c r="O394">
        <f t="shared" si="124"/>
        <v>288196.25333333336</v>
      </c>
      <c r="P394">
        <f t="shared" si="114"/>
        <v>4997800.6896000002</v>
      </c>
      <c r="Q394">
        <f t="shared" si="115"/>
        <v>4609953.6895999974</v>
      </c>
      <c r="R394">
        <f t="shared" si="116"/>
        <v>387847</v>
      </c>
      <c r="S394">
        <f t="shared" si="117"/>
        <v>4519178.9814719995</v>
      </c>
      <c r="T394">
        <f t="shared" si="118"/>
        <v>1528494.0442360002</v>
      </c>
      <c r="U394">
        <f t="shared" si="119"/>
        <v>3469306.6453640009</v>
      </c>
      <c r="V394">
        <f t="shared" si="120"/>
        <v>478621.70812799974</v>
      </c>
    </row>
    <row r="395" spans="2:22">
      <c r="B395" s="4">
        <v>48611</v>
      </c>
      <c r="C395">
        <f t="shared" si="122"/>
        <v>246610</v>
      </c>
      <c r="D395">
        <f t="shared" si="122"/>
        <v>246610</v>
      </c>
      <c r="E395" s="5">
        <f t="shared" si="125"/>
        <v>48</v>
      </c>
      <c r="F395">
        <f t="shared" si="130"/>
        <v>118372.8</v>
      </c>
      <c r="G395">
        <f t="shared" si="121"/>
        <v>364982.8</v>
      </c>
      <c r="H395">
        <f t="shared" si="131"/>
        <v>43797.935999999994</v>
      </c>
      <c r="I395">
        <f t="shared" si="132"/>
        <v>41964.935999999994</v>
      </c>
      <c r="J395">
        <f t="shared" si="123"/>
        <v>1833</v>
      </c>
      <c r="K395">
        <f t="shared" si="126"/>
        <v>39585.398319999993</v>
      </c>
      <c r="L395">
        <f t="shared" si="127"/>
        <v>13394.868760000001</v>
      </c>
      <c r="M395">
        <f t="shared" si="128"/>
        <v>30403.06724</v>
      </c>
      <c r="N395">
        <f t="shared" si="129"/>
        <v>4212.5376799999995</v>
      </c>
      <c r="O395">
        <f t="shared" si="124"/>
        <v>290561.76</v>
      </c>
      <c r="P395">
        <f t="shared" ref="P395:P458" si="133">(IF(OR(B394&lt;G$2,B394&gt;F$2),0,P394+H394))</f>
        <v>5041598.6255999999</v>
      </c>
      <c r="Q395">
        <f t="shared" ref="Q395:Q458" si="134">(IF(OR(B394&lt;G$2,B394&gt;F$2),0,Q394+I394))</f>
        <v>4651918.6255999971</v>
      </c>
      <c r="R395">
        <f t="shared" ref="R395:R458" si="135">(IF(OR(B394&lt;G$2,B394&gt;F$2),0,R394+J394))</f>
        <v>389680</v>
      </c>
      <c r="S395">
        <f t="shared" ref="S395:S458" si="136">(IF(OR(B394&lt;G$2,B394&gt;F$2),0,S394+K394))</f>
        <v>4558764.3797919992</v>
      </c>
      <c r="T395">
        <f t="shared" ref="T395:T458" si="137">(IF(OR(B394&lt;G$2,B394&gt;F$2),0,T394+L394))</f>
        <v>1541888.9129960001</v>
      </c>
      <c r="U395">
        <f t="shared" ref="U395:U458" si="138">(IF(OR(B394&lt;G$2,B394&gt;F$2),0,U394+M394))</f>
        <v>3499709.7126040007</v>
      </c>
      <c r="V395">
        <f t="shared" ref="V395:V458" si="139">(IF(OR(B394&lt;G$2,B394&gt;F$2),0,V394+N394))</f>
        <v>482834.24580799975</v>
      </c>
    </row>
    <row r="396" spans="2:22">
      <c r="B396" s="4">
        <v>48639</v>
      </c>
      <c r="C396">
        <f t="shared" si="122"/>
        <v>246610</v>
      </c>
      <c r="D396">
        <f t="shared" si="122"/>
        <v>246610</v>
      </c>
      <c r="E396" s="5">
        <f t="shared" si="125"/>
        <v>48</v>
      </c>
      <c r="F396">
        <f t="shared" si="130"/>
        <v>118372.8</v>
      </c>
      <c r="G396">
        <f t="shared" si="121"/>
        <v>364982.8</v>
      </c>
      <c r="H396">
        <f t="shared" si="131"/>
        <v>43797.935999999994</v>
      </c>
      <c r="I396">
        <f t="shared" si="132"/>
        <v>41964.935999999994</v>
      </c>
      <c r="J396">
        <f t="shared" si="123"/>
        <v>1833</v>
      </c>
      <c r="K396">
        <f t="shared" si="126"/>
        <v>39585.398319999993</v>
      </c>
      <c r="L396">
        <f t="shared" si="127"/>
        <v>13394.868760000001</v>
      </c>
      <c r="M396">
        <f t="shared" si="128"/>
        <v>30403.06724</v>
      </c>
      <c r="N396">
        <f t="shared" si="129"/>
        <v>4212.5376799999995</v>
      </c>
      <c r="O396">
        <f t="shared" si="124"/>
        <v>292927.26666666666</v>
      </c>
      <c r="P396">
        <f t="shared" si="133"/>
        <v>5085396.5615999997</v>
      </c>
      <c r="Q396">
        <f t="shared" si="134"/>
        <v>4693883.5615999969</v>
      </c>
      <c r="R396">
        <f t="shared" si="135"/>
        <v>391513</v>
      </c>
      <c r="S396">
        <f t="shared" si="136"/>
        <v>4598349.7781119989</v>
      </c>
      <c r="T396">
        <f t="shared" si="137"/>
        <v>1555283.7817560001</v>
      </c>
      <c r="U396">
        <f t="shared" si="138"/>
        <v>3530112.7798440005</v>
      </c>
      <c r="V396">
        <f t="shared" si="139"/>
        <v>487046.78348799975</v>
      </c>
    </row>
    <row r="397" spans="2:22">
      <c r="B397" s="4">
        <v>48670</v>
      </c>
      <c r="C397">
        <f t="shared" si="122"/>
        <v>246610</v>
      </c>
      <c r="D397">
        <f t="shared" si="122"/>
        <v>246610</v>
      </c>
      <c r="E397" s="5">
        <f t="shared" si="125"/>
        <v>50</v>
      </c>
      <c r="F397">
        <f t="shared" si="130"/>
        <v>123305</v>
      </c>
      <c r="G397">
        <f t="shared" si="121"/>
        <v>369915</v>
      </c>
      <c r="H397">
        <f t="shared" si="131"/>
        <v>44389.799999999996</v>
      </c>
      <c r="I397">
        <f t="shared" si="132"/>
        <v>42556.799999999996</v>
      </c>
      <c r="J397">
        <f t="shared" si="123"/>
        <v>1833</v>
      </c>
      <c r="K397">
        <f t="shared" si="126"/>
        <v>40120.048799999997</v>
      </c>
      <c r="L397">
        <f t="shared" si="127"/>
        <v>13575.880500000001</v>
      </c>
      <c r="M397">
        <f t="shared" si="128"/>
        <v>30813.9195</v>
      </c>
      <c r="N397">
        <f t="shared" si="129"/>
        <v>4269.7511999999997</v>
      </c>
      <c r="O397">
        <f t="shared" si="124"/>
        <v>295306.13333333336</v>
      </c>
      <c r="P397">
        <f t="shared" si="133"/>
        <v>5129194.4975999994</v>
      </c>
      <c r="Q397">
        <f t="shared" si="134"/>
        <v>4735848.4975999966</v>
      </c>
      <c r="R397">
        <f t="shared" si="135"/>
        <v>393346</v>
      </c>
      <c r="S397">
        <f t="shared" si="136"/>
        <v>4637935.1764319986</v>
      </c>
      <c r="T397">
        <f t="shared" si="137"/>
        <v>1568678.6505160001</v>
      </c>
      <c r="U397">
        <f t="shared" si="138"/>
        <v>3560515.8470840002</v>
      </c>
      <c r="V397">
        <f t="shared" si="139"/>
        <v>491259.32116799976</v>
      </c>
    </row>
    <row r="398" spans="2:22">
      <c r="B398" s="4">
        <v>48700</v>
      </c>
      <c r="C398">
        <f t="shared" si="122"/>
        <v>246610</v>
      </c>
      <c r="D398">
        <f t="shared" si="122"/>
        <v>246610</v>
      </c>
      <c r="E398" s="5">
        <f t="shared" si="125"/>
        <v>50</v>
      </c>
      <c r="F398">
        <f t="shared" si="130"/>
        <v>123305</v>
      </c>
      <c r="G398">
        <f t="shared" si="121"/>
        <v>369915</v>
      </c>
      <c r="H398">
        <f t="shared" si="131"/>
        <v>44389.799999999996</v>
      </c>
      <c r="I398">
        <f t="shared" si="132"/>
        <v>42556.799999999996</v>
      </c>
      <c r="J398">
        <f t="shared" si="123"/>
        <v>1833</v>
      </c>
      <c r="K398">
        <f t="shared" si="126"/>
        <v>40120.048799999997</v>
      </c>
      <c r="L398">
        <f t="shared" si="127"/>
        <v>13575.880500000001</v>
      </c>
      <c r="M398">
        <f t="shared" si="128"/>
        <v>30813.9195</v>
      </c>
      <c r="N398">
        <f t="shared" si="129"/>
        <v>4269.7511999999997</v>
      </c>
      <c r="O398">
        <f t="shared" si="124"/>
        <v>297685</v>
      </c>
      <c r="P398">
        <f t="shared" si="133"/>
        <v>5173584.2975999992</v>
      </c>
      <c r="Q398">
        <f t="shared" si="134"/>
        <v>4778405.2975999964</v>
      </c>
      <c r="R398">
        <f t="shared" si="135"/>
        <v>395179</v>
      </c>
      <c r="S398">
        <f t="shared" si="136"/>
        <v>4678055.2252319986</v>
      </c>
      <c r="T398">
        <f t="shared" si="137"/>
        <v>1582254.5310160001</v>
      </c>
      <c r="U398">
        <f t="shared" si="138"/>
        <v>3591329.7665840001</v>
      </c>
      <c r="V398">
        <f t="shared" si="139"/>
        <v>495529.07236799976</v>
      </c>
    </row>
    <row r="399" spans="2:22">
      <c r="B399" s="4">
        <v>48731</v>
      </c>
      <c r="C399">
        <f t="shared" ref="C399:D414" si="140">ROUNDUP(C339*1.03*1.03*1.03*1.03*1.03*1.03/100,1)*100</f>
        <v>254160</v>
      </c>
      <c r="D399">
        <f t="shared" si="140"/>
        <v>254160</v>
      </c>
      <c r="E399" s="5">
        <f t="shared" si="125"/>
        <v>50</v>
      </c>
      <c r="F399">
        <f t="shared" si="130"/>
        <v>127080</v>
      </c>
      <c r="G399">
        <f t="shared" si="121"/>
        <v>381240</v>
      </c>
      <c r="H399">
        <f t="shared" si="131"/>
        <v>45748.799999999996</v>
      </c>
      <c r="I399">
        <f t="shared" si="132"/>
        <v>43915.799999999996</v>
      </c>
      <c r="J399">
        <f t="shared" si="123"/>
        <v>1833</v>
      </c>
      <c r="K399">
        <f t="shared" si="126"/>
        <v>41347.678799999994</v>
      </c>
      <c r="L399">
        <f t="shared" si="127"/>
        <v>13991.508000000002</v>
      </c>
      <c r="M399">
        <f t="shared" si="128"/>
        <v>31757.292000000001</v>
      </c>
      <c r="N399">
        <f t="shared" si="129"/>
        <v>4401.1211999999996</v>
      </c>
      <c r="O399">
        <f t="shared" si="124"/>
        <v>300136.75</v>
      </c>
      <c r="P399">
        <f t="shared" si="133"/>
        <v>5217974.097599999</v>
      </c>
      <c r="Q399">
        <f t="shared" si="134"/>
        <v>4820962.0975999963</v>
      </c>
      <c r="R399">
        <f t="shared" si="135"/>
        <v>397012</v>
      </c>
      <c r="S399">
        <f t="shared" si="136"/>
        <v>4718175.2740319986</v>
      </c>
      <c r="T399">
        <f t="shared" si="137"/>
        <v>1595830.4115160001</v>
      </c>
      <c r="U399">
        <f t="shared" si="138"/>
        <v>3622143.6860839999</v>
      </c>
      <c r="V399">
        <f t="shared" si="139"/>
        <v>499798.82356799976</v>
      </c>
    </row>
    <row r="400" spans="2:22">
      <c r="B400" s="4">
        <v>48761</v>
      </c>
      <c r="C400">
        <f t="shared" si="140"/>
        <v>254160</v>
      </c>
      <c r="D400">
        <f t="shared" si="140"/>
        <v>254160</v>
      </c>
      <c r="E400" s="5">
        <f t="shared" si="125"/>
        <v>52</v>
      </c>
      <c r="F400">
        <f t="shared" si="130"/>
        <v>132163.20000000001</v>
      </c>
      <c r="G400">
        <f t="shared" si="121"/>
        <v>386323.20000000001</v>
      </c>
      <c r="H400">
        <f t="shared" si="131"/>
        <v>46358.784</v>
      </c>
      <c r="I400">
        <f t="shared" si="132"/>
        <v>44525.784</v>
      </c>
      <c r="J400">
        <f t="shared" si="123"/>
        <v>1833</v>
      </c>
      <c r="K400">
        <f t="shared" si="126"/>
        <v>41898.697679999997</v>
      </c>
      <c r="L400">
        <f t="shared" si="127"/>
        <v>14178.061440000001</v>
      </c>
      <c r="M400">
        <f t="shared" si="128"/>
        <v>32180.722560000002</v>
      </c>
      <c r="N400">
        <f t="shared" si="129"/>
        <v>4460.0863199999994</v>
      </c>
      <c r="O400">
        <f t="shared" si="124"/>
        <v>302602.26999999996</v>
      </c>
      <c r="P400">
        <f t="shared" si="133"/>
        <v>5263722.8975999989</v>
      </c>
      <c r="Q400">
        <f t="shared" si="134"/>
        <v>4864877.8975999961</v>
      </c>
      <c r="R400">
        <f t="shared" si="135"/>
        <v>398845</v>
      </c>
      <c r="S400">
        <f t="shared" si="136"/>
        <v>4759522.9528319985</v>
      </c>
      <c r="T400">
        <f t="shared" si="137"/>
        <v>1609821.919516</v>
      </c>
      <c r="U400">
        <f t="shared" si="138"/>
        <v>3653900.9780839998</v>
      </c>
      <c r="V400">
        <f t="shared" si="139"/>
        <v>504199.94476799975</v>
      </c>
    </row>
    <row r="401" spans="2:22">
      <c r="B401" s="4">
        <v>48792</v>
      </c>
      <c r="C401">
        <f t="shared" si="140"/>
        <v>254160</v>
      </c>
      <c r="D401">
        <f t="shared" si="140"/>
        <v>254160</v>
      </c>
      <c r="E401" s="5">
        <f t="shared" si="125"/>
        <v>52</v>
      </c>
      <c r="F401">
        <f t="shared" si="130"/>
        <v>132163.20000000001</v>
      </c>
      <c r="G401">
        <f t="shared" si="121"/>
        <v>386323.20000000001</v>
      </c>
      <c r="H401">
        <f t="shared" si="131"/>
        <v>46358.784</v>
      </c>
      <c r="I401">
        <f t="shared" si="132"/>
        <v>44525.784</v>
      </c>
      <c r="J401">
        <f t="shared" si="123"/>
        <v>1833</v>
      </c>
      <c r="K401">
        <f t="shared" si="126"/>
        <v>41898.697679999997</v>
      </c>
      <c r="L401">
        <f t="shared" si="127"/>
        <v>14178.061440000001</v>
      </c>
      <c r="M401">
        <f t="shared" si="128"/>
        <v>32180.722560000002</v>
      </c>
      <c r="N401">
        <f t="shared" si="129"/>
        <v>4460.0863199999994</v>
      </c>
      <c r="O401">
        <f t="shared" si="124"/>
        <v>305067.78999999998</v>
      </c>
      <c r="P401">
        <f t="shared" si="133"/>
        <v>5310081.6815999988</v>
      </c>
      <c r="Q401">
        <f t="shared" si="134"/>
        <v>4909403.6815999961</v>
      </c>
      <c r="R401">
        <f t="shared" si="135"/>
        <v>400678</v>
      </c>
      <c r="S401">
        <f t="shared" si="136"/>
        <v>4801421.6505119987</v>
      </c>
      <c r="T401">
        <f t="shared" si="137"/>
        <v>1623999.980956</v>
      </c>
      <c r="U401">
        <f t="shared" si="138"/>
        <v>3686081.700644</v>
      </c>
      <c r="V401">
        <f t="shared" si="139"/>
        <v>508660.03108799976</v>
      </c>
    </row>
    <row r="402" spans="2:22">
      <c r="B402" s="4">
        <v>48823</v>
      </c>
      <c r="C402">
        <f t="shared" si="140"/>
        <v>254160</v>
      </c>
      <c r="D402">
        <f t="shared" si="140"/>
        <v>254160</v>
      </c>
      <c r="E402" s="5">
        <f t="shared" si="125"/>
        <v>52</v>
      </c>
      <c r="F402">
        <f t="shared" si="130"/>
        <v>132163.20000000001</v>
      </c>
      <c r="G402">
        <f t="shared" si="121"/>
        <v>386323.20000000001</v>
      </c>
      <c r="H402">
        <f t="shared" si="131"/>
        <v>46358.784</v>
      </c>
      <c r="I402">
        <f t="shared" si="132"/>
        <v>44525.784</v>
      </c>
      <c r="J402">
        <f t="shared" si="123"/>
        <v>1833</v>
      </c>
      <c r="K402">
        <f t="shared" si="126"/>
        <v>41898.697679999997</v>
      </c>
      <c r="L402">
        <f t="shared" si="127"/>
        <v>14178.061440000001</v>
      </c>
      <c r="M402">
        <f t="shared" si="128"/>
        <v>32180.722560000002</v>
      </c>
      <c r="N402">
        <f t="shared" si="129"/>
        <v>4460.0863199999994</v>
      </c>
      <c r="O402">
        <f t="shared" si="124"/>
        <v>307533.30999999994</v>
      </c>
      <c r="P402">
        <f t="shared" si="133"/>
        <v>5356440.4655999988</v>
      </c>
      <c r="Q402">
        <f t="shared" si="134"/>
        <v>4953929.465599996</v>
      </c>
      <c r="R402">
        <f t="shared" si="135"/>
        <v>402511</v>
      </c>
      <c r="S402">
        <f t="shared" si="136"/>
        <v>4843320.3481919989</v>
      </c>
      <c r="T402">
        <f t="shared" si="137"/>
        <v>1638178.0423960001</v>
      </c>
      <c r="U402">
        <f t="shared" si="138"/>
        <v>3718262.4232040001</v>
      </c>
      <c r="V402">
        <f t="shared" si="139"/>
        <v>513120.11740799976</v>
      </c>
    </row>
    <row r="403" spans="2:22">
      <c r="B403" s="4">
        <v>48853</v>
      </c>
      <c r="C403">
        <f t="shared" si="140"/>
        <v>254160</v>
      </c>
      <c r="D403">
        <f t="shared" si="140"/>
        <v>254160</v>
      </c>
      <c r="E403" s="5">
        <f t="shared" si="125"/>
        <v>54</v>
      </c>
      <c r="F403">
        <f t="shared" si="130"/>
        <v>137246.39999999999</v>
      </c>
      <c r="G403">
        <f t="shared" si="121"/>
        <v>391406.4</v>
      </c>
      <c r="H403">
        <f t="shared" si="131"/>
        <v>46968.768000000004</v>
      </c>
      <c r="I403">
        <f t="shared" si="132"/>
        <v>45135.768000000004</v>
      </c>
      <c r="J403">
        <f t="shared" si="123"/>
        <v>1833</v>
      </c>
      <c r="K403">
        <f t="shared" si="126"/>
        <v>42449.716560000001</v>
      </c>
      <c r="L403">
        <f t="shared" si="127"/>
        <v>14364.614880000003</v>
      </c>
      <c r="M403">
        <f t="shared" si="128"/>
        <v>32604.153120000003</v>
      </c>
      <c r="N403">
        <f t="shared" si="129"/>
        <v>4519.0514400000002</v>
      </c>
      <c r="O403">
        <f t="shared" si="124"/>
        <v>310012.59999999992</v>
      </c>
      <c r="P403">
        <f t="shared" si="133"/>
        <v>5402799.2495999988</v>
      </c>
      <c r="Q403">
        <f t="shared" si="134"/>
        <v>4998455.249599996</v>
      </c>
      <c r="R403">
        <f t="shared" si="135"/>
        <v>404344</v>
      </c>
      <c r="S403">
        <f t="shared" si="136"/>
        <v>4885219.0458719991</v>
      </c>
      <c r="T403">
        <f t="shared" si="137"/>
        <v>1652356.1038360002</v>
      </c>
      <c r="U403">
        <f t="shared" si="138"/>
        <v>3750443.1457640002</v>
      </c>
      <c r="V403">
        <f t="shared" si="139"/>
        <v>517580.20372799976</v>
      </c>
    </row>
    <row r="404" spans="2:22">
      <c r="B404" s="4">
        <v>48884</v>
      </c>
      <c r="C404">
        <f t="shared" si="140"/>
        <v>254160</v>
      </c>
      <c r="D404">
        <f t="shared" si="140"/>
        <v>254160</v>
      </c>
      <c r="E404" s="5">
        <f t="shared" si="125"/>
        <v>54</v>
      </c>
      <c r="F404">
        <f t="shared" si="130"/>
        <v>137246.39999999999</v>
      </c>
      <c r="G404">
        <f t="shared" si="121"/>
        <v>391406.4</v>
      </c>
      <c r="H404">
        <f t="shared" si="131"/>
        <v>46968.768000000004</v>
      </c>
      <c r="I404">
        <f t="shared" si="132"/>
        <v>45135.768000000004</v>
      </c>
      <c r="J404">
        <f t="shared" si="123"/>
        <v>1833</v>
      </c>
      <c r="K404">
        <f t="shared" si="126"/>
        <v>42449.716560000001</v>
      </c>
      <c r="L404">
        <f t="shared" si="127"/>
        <v>14364.614880000003</v>
      </c>
      <c r="M404">
        <f t="shared" si="128"/>
        <v>32604.153120000003</v>
      </c>
      <c r="N404">
        <f t="shared" si="129"/>
        <v>4519.0514400000002</v>
      </c>
      <c r="O404">
        <f t="shared" si="124"/>
        <v>312491.8899999999</v>
      </c>
      <c r="P404">
        <f t="shared" si="133"/>
        <v>5449768.017599999</v>
      </c>
      <c r="Q404">
        <f t="shared" si="134"/>
        <v>5043591.0175999962</v>
      </c>
      <c r="R404">
        <f t="shared" si="135"/>
        <v>406177</v>
      </c>
      <c r="S404">
        <f t="shared" si="136"/>
        <v>4927668.7624319987</v>
      </c>
      <c r="T404">
        <f t="shared" si="137"/>
        <v>1666720.7187160002</v>
      </c>
      <c r="U404">
        <f t="shared" si="138"/>
        <v>3783047.2988840002</v>
      </c>
      <c r="V404">
        <f t="shared" si="139"/>
        <v>522099.25516799977</v>
      </c>
    </row>
    <row r="405" spans="2:22">
      <c r="B405" s="4">
        <v>48914</v>
      </c>
      <c r="C405">
        <f t="shared" si="140"/>
        <v>254160</v>
      </c>
      <c r="D405">
        <f t="shared" si="140"/>
        <v>254160</v>
      </c>
      <c r="E405" s="5">
        <f t="shared" si="125"/>
        <v>54</v>
      </c>
      <c r="F405">
        <f t="shared" si="130"/>
        <v>137246.39999999999</v>
      </c>
      <c r="G405">
        <f t="shared" si="121"/>
        <v>391406.4</v>
      </c>
      <c r="H405">
        <f t="shared" si="131"/>
        <v>46968.768000000004</v>
      </c>
      <c r="I405">
        <f t="shared" si="132"/>
        <v>45135.768000000004</v>
      </c>
      <c r="J405">
        <f t="shared" si="123"/>
        <v>1833</v>
      </c>
      <c r="K405">
        <f t="shared" si="126"/>
        <v>42449.716560000001</v>
      </c>
      <c r="L405">
        <f t="shared" si="127"/>
        <v>14364.614880000003</v>
      </c>
      <c r="M405">
        <f t="shared" si="128"/>
        <v>32604.153120000003</v>
      </c>
      <c r="N405">
        <f t="shared" si="129"/>
        <v>4519.0514400000002</v>
      </c>
      <c r="O405">
        <f t="shared" si="124"/>
        <v>314971.17999999988</v>
      </c>
      <c r="P405">
        <f t="shared" si="133"/>
        <v>5496736.7855999991</v>
      </c>
      <c r="Q405">
        <f t="shared" si="134"/>
        <v>5088726.7855999963</v>
      </c>
      <c r="R405">
        <f t="shared" si="135"/>
        <v>408010</v>
      </c>
      <c r="S405">
        <f t="shared" si="136"/>
        <v>4970118.4789919984</v>
      </c>
      <c r="T405">
        <f t="shared" si="137"/>
        <v>1681085.3335960002</v>
      </c>
      <c r="U405">
        <f t="shared" si="138"/>
        <v>3815651.4520040001</v>
      </c>
      <c r="V405">
        <f t="shared" si="139"/>
        <v>526618.30660799972</v>
      </c>
    </row>
    <row r="406" spans="2:22">
      <c r="B406" s="4">
        <v>48945</v>
      </c>
      <c r="C406">
        <f t="shared" si="140"/>
        <v>254160</v>
      </c>
      <c r="D406">
        <f t="shared" si="140"/>
        <v>254160</v>
      </c>
      <c r="E406" s="5">
        <f t="shared" si="125"/>
        <v>56</v>
      </c>
      <c r="F406">
        <f t="shared" si="130"/>
        <v>142329.60000000001</v>
      </c>
      <c r="G406">
        <f t="shared" si="121"/>
        <v>396489.6</v>
      </c>
      <c r="H406">
        <f t="shared" si="131"/>
        <v>47578.751999999993</v>
      </c>
      <c r="I406">
        <f t="shared" si="132"/>
        <v>45745.751999999993</v>
      </c>
      <c r="J406">
        <f t="shared" si="123"/>
        <v>1833</v>
      </c>
      <c r="K406">
        <f t="shared" si="126"/>
        <v>43000.735439999997</v>
      </c>
      <c r="L406">
        <f t="shared" si="127"/>
        <v>14551.168320000001</v>
      </c>
      <c r="M406">
        <f t="shared" si="128"/>
        <v>33027.583679999996</v>
      </c>
      <c r="N406">
        <f t="shared" si="129"/>
        <v>4578.0165599999991</v>
      </c>
      <c r="O406">
        <f t="shared" si="124"/>
        <v>317464.23999999993</v>
      </c>
      <c r="P406">
        <f t="shared" si="133"/>
        <v>5543705.5535999993</v>
      </c>
      <c r="Q406">
        <f t="shared" si="134"/>
        <v>5133862.5535999965</v>
      </c>
      <c r="R406">
        <f t="shared" si="135"/>
        <v>409843</v>
      </c>
      <c r="S406">
        <f t="shared" si="136"/>
        <v>5012568.195551998</v>
      </c>
      <c r="T406">
        <f t="shared" si="137"/>
        <v>1695449.9484760002</v>
      </c>
      <c r="U406">
        <f t="shared" si="138"/>
        <v>3848255.605124</v>
      </c>
      <c r="V406">
        <f t="shared" si="139"/>
        <v>531137.35804799967</v>
      </c>
    </row>
    <row r="407" spans="2:22">
      <c r="B407" s="4">
        <v>48976</v>
      </c>
      <c r="C407">
        <f t="shared" si="140"/>
        <v>254160</v>
      </c>
      <c r="D407">
        <f t="shared" si="140"/>
        <v>254160</v>
      </c>
      <c r="E407" s="5">
        <f t="shared" si="125"/>
        <v>56</v>
      </c>
      <c r="F407">
        <f t="shared" si="130"/>
        <v>142329.60000000001</v>
      </c>
      <c r="G407">
        <f t="shared" si="121"/>
        <v>396489.6</v>
      </c>
      <c r="H407">
        <f t="shared" si="131"/>
        <v>47578.751999999993</v>
      </c>
      <c r="I407">
        <f t="shared" si="132"/>
        <v>45745.751999999993</v>
      </c>
      <c r="J407">
        <f t="shared" si="123"/>
        <v>1833</v>
      </c>
      <c r="K407">
        <f t="shared" si="126"/>
        <v>43000.735439999997</v>
      </c>
      <c r="L407">
        <f t="shared" si="127"/>
        <v>14551.168320000001</v>
      </c>
      <c r="M407">
        <f t="shared" si="128"/>
        <v>33027.583679999996</v>
      </c>
      <c r="N407">
        <f t="shared" si="129"/>
        <v>4578.0165599999991</v>
      </c>
      <c r="O407">
        <f t="shared" si="124"/>
        <v>319957.29999999993</v>
      </c>
      <c r="P407">
        <f t="shared" si="133"/>
        <v>5591284.3055999996</v>
      </c>
      <c r="Q407">
        <f t="shared" si="134"/>
        <v>5179608.3055999968</v>
      </c>
      <c r="R407">
        <f t="shared" si="135"/>
        <v>411676</v>
      </c>
      <c r="S407">
        <f t="shared" si="136"/>
        <v>5055568.9309919979</v>
      </c>
      <c r="T407">
        <f t="shared" si="137"/>
        <v>1710001.1167960002</v>
      </c>
      <c r="U407">
        <f t="shared" si="138"/>
        <v>3881283.1888040002</v>
      </c>
      <c r="V407">
        <f t="shared" si="139"/>
        <v>535715.37460799969</v>
      </c>
    </row>
    <row r="408" spans="2:22">
      <c r="B408" s="4">
        <v>49004</v>
      </c>
      <c r="C408">
        <f t="shared" si="140"/>
        <v>254160</v>
      </c>
      <c r="D408">
        <f t="shared" si="140"/>
        <v>254160</v>
      </c>
      <c r="E408" s="5">
        <f t="shared" si="125"/>
        <v>56</v>
      </c>
      <c r="F408">
        <f t="shared" si="130"/>
        <v>142329.60000000001</v>
      </c>
      <c r="G408">
        <f t="shared" si="121"/>
        <v>396489.6</v>
      </c>
      <c r="H408">
        <f t="shared" si="131"/>
        <v>47578.751999999993</v>
      </c>
      <c r="I408">
        <f t="shared" si="132"/>
        <v>45745.751999999993</v>
      </c>
      <c r="J408">
        <f t="shared" si="123"/>
        <v>1833</v>
      </c>
      <c r="K408">
        <f t="shared" si="126"/>
        <v>43000.735439999997</v>
      </c>
      <c r="L408">
        <f t="shared" si="127"/>
        <v>14551.168320000001</v>
      </c>
      <c r="M408">
        <f t="shared" si="128"/>
        <v>33027.583679999996</v>
      </c>
      <c r="N408">
        <f t="shared" si="129"/>
        <v>4578.0165599999991</v>
      </c>
      <c r="O408">
        <f t="shared" si="124"/>
        <v>322450.36000000004</v>
      </c>
      <c r="P408">
        <f t="shared" si="133"/>
        <v>5638863.0575999999</v>
      </c>
      <c r="Q408">
        <f t="shared" si="134"/>
        <v>5225354.0575999971</v>
      </c>
      <c r="R408">
        <f t="shared" si="135"/>
        <v>413509</v>
      </c>
      <c r="S408">
        <f t="shared" si="136"/>
        <v>5098569.6664319979</v>
      </c>
      <c r="T408">
        <f t="shared" si="137"/>
        <v>1724552.2851160001</v>
      </c>
      <c r="U408">
        <f t="shared" si="138"/>
        <v>3914310.7724840003</v>
      </c>
      <c r="V408">
        <f t="shared" si="139"/>
        <v>540293.39116799971</v>
      </c>
    </row>
    <row r="409" spans="2:22">
      <c r="B409" s="4">
        <v>49035</v>
      </c>
      <c r="C409">
        <f t="shared" si="140"/>
        <v>254160</v>
      </c>
      <c r="D409">
        <f t="shared" si="140"/>
        <v>254160</v>
      </c>
      <c r="E409" s="5">
        <f t="shared" si="125"/>
        <v>58</v>
      </c>
      <c r="F409">
        <f t="shared" si="130"/>
        <v>147412.79999999999</v>
      </c>
      <c r="G409">
        <f t="shared" si="121"/>
        <v>401572.8</v>
      </c>
      <c r="H409">
        <f t="shared" si="131"/>
        <v>48188.735999999997</v>
      </c>
      <c r="I409">
        <f t="shared" si="132"/>
        <v>46355.735999999997</v>
      </c>
      <c r="J409">
        <f t="shared" si="123"/>
        <v>1833</v>
      </c>
      <c r="K409">
        <f t="shared" si="126"/>
        <v>43551.75432</v>
      </c>
      <c r="L409">
        <f t="shared" si="127"/>
        <v>14737.72176</v>
      </c>
      <c r="M409">
        <f t="shared" si="128"/>
        <v>33451.014239999997</v>
      </c>
      <c r="N409">
        <f t="shared" si="129"/>
        <v>4636.9816799999999</v>
      </c>
      <c r="O409">
        <f t="shared" si="124"/>
        <v>324957.19000000006</v>
      </c>
      <c r="P409">
        <f t="shared" si="133"/>
        <v>5686441.8096000003</v>
      </c>
      <c r="Q409">
        <f t="shared" si="134"/>
        <v>5271099.8095999975</v>
      </c>
      <c r="R409">
        <f t="shared" si="135"/>
        <v>415342</v>
      </c>
      <c r="S409">
        <f t="shared" si="136"/>
        <v>5141570.4018719979</v>
      </c>
      <c r="T409">
        <f t="shared" si="137"/>
        <v>1739103.453436</v>
      </c>
      <c r="U409">
        <f t="shared" si="138"/>
        <v>3947338.3561640005</v>
      </c>
      <c r="V409">
        <f t="shared" si="139"/>
        <v>544871.40772799973</v>
      </c>
    </row>
    <row r="410" spans="2:22">
      <c r="B410" s="4">
        <v>49065</v>
      </c>
      <c r="C410">
        <f t="shared" si="140"/>
        <v>254160</v>
      </c>
      <c r="D410">
        <f t="shared" si="140"/>
        <v>254160</v>
      </c>
      <c r="E410" s="5">
        <f t="shared" si="125"/>
        <v>58</v>
      </c>
      <c r="F410">
        <f t="shared" si="130"/>
        <v>147412.79999999999</v>
      </c>
      <c r="G410">
        <f t="shared" si="121"/>
        <v>401572.8</v>
      </c>
      <c r="H410">
        <f t="shared" si="131"/>
        <v>48188.735999999997</v>
      </c>
      <c r="I410">
        <f t="shared" si="132"/>
        <v>46355.735999999997</v>
      </c>
      <c r="J410">
        <f t="shared" si="123"/>
        <v>1833</v>
      </c>
      <c r="K410">
        <f t="shared" si="126"/>
        <v>43551.75432</v>
      </c>
      <c r="L410">
        <f t="shared" si="127"/>
        <v>14737.72176</v>
      </c>
      <c r="M410">
        <f t="shared" si="128"/>
        <v>33451.014239999997</v>
      </c>
      <c r="N410">
        <f t="shared" si="129"/>
        <v>4636.9816799999999</v>
      </c>
      <c r="O410">
        <f t="shared" si="124"/>
        <v>327464.02000000008</v>
      </c>
      <c r="P410">
        <f t="shared" si="133"/>
        <v>5734630.5455999998</v>
      </c>
      <c r="Q410">
        <f t="shared" si="134"/>
        <v>5317455.545599997</v>
      </c>
      <c r="R410">
        <f t="shared" si="135"/>
        <v>417175</v>
      </c>
      <c r="S410">
        <f t="shared" si="136"/>
        <v>5185122.1561919982</v>
      </c>
      <c r="T410">
        <f t="shared" si="137"/>
        <v>1753841.1751960001</v>
      </c>
      <c r="U410">
        <f t="shared" si="138"/>
        <v>3980789.3704040004</v>
      </c>
      <c r="V410">
        <f t="shared" si="139"/>
        <v>549508.3894079997</v>
      </c>
    </row>
    <row r="411" spans="2:22">
      <c r="B411" s="4">
        <v>49096</v>
      </c>
      <c r="C411">
        <f t="shared" si="140"/>
        <v>261750</v>
      </c>
      <c r="D411">
        <f t="shared" si="140"/>
        <v>261750</v>
      </c>
      <c r="E411" s="5">
        <f t="shared" si="125"/>
        <v>58</v>
      </c>
      <c r="F411">
        <f t="shared" si="130"/>
        <v>151815</v>
      </c>
      <c r="G411">
        <f t="shared" si="121"/>
        <v>413565</v>
      </c>
      <c r="H411">
        <f t="shared" si="131"/>
        <v>49627.799999999996</v>
      </c>
      <c r="I411">
        <f t="shared" si="132"/>
        <v>47794.799999999996</v>
      </c>
      <c r="J411">
        <f t="shared" si="123"/>
        <v>1833</v>
      </c>
      <c r="K411">
        <f t="shared" si="126"/>
        <v>44851.708799999993</v>
      </c>
      <c r="L411">
        <f t="shared" si="127"/>
        <v>15177.835500000001</v>
      </c>
      <c r="M411">
        <f t="shared" si="128"/>
        <v>34449.964500000002</v>
      </c>
      <c r="N411">
        <f t="shared" si="129"/>
        <v>4776.0911999999998</v>
      </c>
      <c r="O411">
        <f t="shared" si="124"/>
        <v>330045.64000000007</v>
      </c>
      <c r="P411">
        <f t="shared" si="133"/>
        <v>5782819.2815999994</v>
      </c>
      <c r="Q411">
        <f t="shared" si="134"/>
        <v>5363811.2815999966</v>
      </c>
      <c r="R411">
        <f t="shared" si="135"/>
        <v>419008</v>
      </c>
      <c r="S411">
        <f t="shared" si="136"/>
        <v>5228673.9105119985</v>
      </c>
      <c r="T411">
        <f t="shared" si="137"/>
        <v>1768578.8969560002</v>
      </c>
      <c r="U411">
        <f t="shared" si="138"/>
        <v>4014240.3846440003</v>
      </c>
      <c r="V411">
        <f t="shared" si="139"/>
        <v>554145.37108799967</v>
      </c>
    </row>
    <row r="412" spans="2:22">
      <c r="B412" s="4">
        <v>49126</v>
      </c>
      <c r="C412">
        <f t="shared" si="140"/>
        <v>261750</v>
      </c>
      <c r="D412">
        <f t="shared" si="140"/>
        <v>261750</v>
      </c>
      <c r="E412" s="5">
        <f t="shared" si="125"/>
        <v>60</v>
      </c>
      <c r="F412">
        <f t="shared" si="130"/>
        <v>157050</v>
      </c>
      <c r="G412">
        <f t="shared" si="121"/>
        <v>418800</v>
      </c>
      <c r="H412">
        <f t="shared" si="131"/>
        <v>50256</v>
      </c>
      <c r="I412">
        <f t="shared" si="132"/>
        <v>48423</v>
      </c>
      <c r="J412">
        <f t="shared" si="123"/>
        <v>1833</v>
      </c>
      <c r="K412">
        <f t="shared" si="126"/>
        <v>45419.182800000002</v>
      </c>
      <c r="L412">
        <f t="shared" si="127"/>
        <v>15369.960000000001</v>
      </c>
      <c r="M412">
        <f t="shared" si="128"/>
        <v>34886.04</v>
      </c>
      <c r="N412">
        <f t="shared" si="129"/>
        <v>4836.8171999999995</v>
      </c>
      <c r="O412">
        <f t="shared" si="124"/>
        <v>332641.44000000012</v>
      </c>
      <c r="P412">
        <f t="shared" si="133"/>
        <v>5832447.0815999992</v>
      </c>
      <c r="Q412">
        <f t="shared" si="134"/>
        <v>5411606.0815999964</v>
      </c>
      <c r="R412">
        <f t="shared" si="135"/>
        <v>420841</v>
      </c>
      <c r="S412">
        <f t="shared" si="136"/>
        <v>5273525.6193119986</v>
      </c>
      <c r="T412">
        <f t="shared" si="137"/>
        <v>1783756.7324560003</v>
      </c>
      <c r="U412">
        <f t="shared" si="138"/>
        <v>4048690.3491440006</v>
      </c>
      <c r="V412">
        <f t="shared" si="139"/>
        <v>558921.46228799969</v>
      </c>
    </row>
    <row r="413" spans="2:22">
      <c r="B413" s="4">
        <v>49157</v>
      </c>
      <c r="C413">
        <f t="shared" si="140"/>
        <v>261750</v>
      </c>
      <c r="D413">
        <f t="shared" si="140"/>
        <v>261750</v>
      </c>
      <c r="E413" s="5">
        <f t="shared" si="125"/>
        <v>60</v>
      </c>
      <c r="F413">
        <f t="shared" si="130"/>
        <v>157050</v>
      </c>
      <c r="G413">
        <f t="shared" si="121"/>
        <v>418800</v>
      </c>
      <c r="H413">
        <f t="shared" si="131"/>
        <v>50256</v>
      </c>
      <c r="I413">
        <f t="shared" si="132"/>
        <v>48423</v>
      </c>
      <c r="J413">
        <f t="shared" si="123"/>
        <v>1833</v>
      </c>
      <c r="K413">
        <f t="shared" si="126"/>
        <v>45419.182800000002</v>
      </c>
      <c r="L413">
        <f t="shared" si="127"/>
        <v>15369.960000000001</v>
      </c>
      <c r="M413">
        <f t="shared" si="128"/>
        <v>34886.04</v>
      </c>
      <c r="N413">
        <f t="shared" si="129"/>
        <v>4836.8171999999995</v>
      </c>
      <c r="O413">
        <f t="shared" si="124"/>
        <v>335237.24000000011</v>
      </c>
      <c r="P413">
        <f t="shared" si="133"/>
        <v>5882703.0815999992</v>
      </c>
      <c r="Q413">
        <f t="shared" si="134"/>
        <v>5460029.0815999964</v>
      </c>
      <c r="R413">
        <f t="shared" si="135"/>
        <v>422674</v>
      </c>
      <c r="S413">
        <f t="shared" si="136"/>
        <v>5318944.8021119982</v>
      </c>
      <c r="T413">
        <f t="shared" si="137"/>
        <v>1799126.6924560003</v>
      </c>
      <c r="U413">
        <f t="shared" si="138"/>
        <v>4083576.3891440006</v>
      </c>
      <c r="V413">
        <f t="shared" si="139"/>
        <v>563758.27948799974</v>
      </c>
    </row>
    <row r="414" spans="2:22">
      <c r="B414" s="4">
        <v>49188</v>
      </c>
      <c r="C414">
        <f t="shared" si="140"/>
        <v>261750</v>
      </c>
      <c r="D414">
        <f t="shared" si="140"/>
        <v>261750</v>
      </c>
      <c r="E414" s="5">
        <f t="shared" si="125"/>
        <v>60</v>
      </c>
      <c r="F414">
        <f t="shared" si="130"/>
        <v>157050</v>
      </c>
      <c r="G414">
        <f t="shared" si="121"/>
        <v>418800</v>
      </c>
      <c r="H414">
        <f t="shared" si="131"/>
        <v>50256</v>
      </c>
      <c r="I414">
        <f t="shared" si="132"/>
        <v>48423</v>
      </c>
      <c r="J414">
        <f t="shared" si="123"/>
        <v>1833</v>
      </c>
      <c r="K414">
        <f t="shared" si="126"/>
        <v>45419.182800000002</v>
      </c>
      <c r="L414">
        <f t="shared" si="127"/>
        <v>15369.960000000001</v>
      </c>
      <c r="M414">
        <f t="shared" si="128"/>
        <v>34886.04</v>
      </c>
      <c r="N414">
        <f t="shared" si="129"/>
        <v>4836.8171999999995</v>
      </c>
      <c r="O414">
        <f t="shared" si="124"/>
        <v>337833.0400000001</v>
      </c>
      <c r="P414">
        <f t="shared" si="133"/>
        <v>5932959.0815999992</v>
      </c>
      <c r="Q414">
        <f t="shared" si="134"/>
        <v>5508452.0815999964</v>
      </c>
      <c r="R414">
        <f t="shared" si="135"/>
        <v>424507</v>
      </c>
      <c r="S414">
        <f t="shared" si="136"/>
        <v>5364363.9849119978</v>
      </c>
      <c r="T414">
        <f t="shared" si="137"/>
        <v>1814496.6524560002</v>
      </c>
      <c r="U414">
        <f t="shared" si="138"/>
        <v>4118462.4291440006</v>
      </c>
      <c r="V414">
        <f t="shared" si="139"/>
        <v>568595.09668799979</v>
      </c>
    </row>
    <row r="415" spans="2:22">
      <c r="B415" s="4">
        <v>49218</v>
      </c>
      <c r="C415">
        <f t="shared" ref="C415:D430" si="141">ROUNDUP(C355*1.03*1.03*1.03*1.03*1.03*1.03/100,1)*100</f>
        <v>261750</v>
      </c>
      <c r="D415">
        <f t="shared" si="141"/>
        <v>261750</v>
      </c>
      <c r="E415" s="5">
        <f t="shared" si="125"/>
        <v>62</v>
      </c>
      <c r="F415">
        <f t="shared" si="130"/>
        <v>162285</v>
      </c>
      <c r="G415">
        <f t="shared" si="121"/>
        <v>424035</v>
      </c>
      <c r="H415">
        <f t="shared" si="131"/>
        <v>50884.2</v>
      </c>
      <c r="I415">
        <f t="shared" si="132"/>
        <v>49051.199999999997</v>
      </c>
      <c r="J415">
        <f t="shared" si="123"/>
        <v>1833</v>
      </c>
      <c r="K415">
        <f t="shared" si="126"/>
        <v>45986.656799999997</v>
      </c>
      <c r="L415">
        <f t="shared" si="127"/>
        <v>15562.084500000001</v>
      </c>
      <c r="M415">
        <f t="shared" si="128"/>
        <v>35322.1155</v>
      </c>
      <c r="N415">
        <f t="shared" si="129"/>
        <v>4897.5432000000001</v>
      </c>
      <c r="O415">
        <f t="shared" si="124"/>
        <v>340443.02000000014</v>
      </c>
      <c r="P415">
        <f t="shared" si="133"/>
        <v>5983215.0815999992</v>
      </c>
      <c r="Q415">
        <f t="shared" si="134"/>
        <v>5556875.0815999964</v>
      </c>
      <c r="R415">
        <f t="shared" si="135"/>
        <v>426340</v>
      </c>
      <c r="S415">
        <f t="shared" si="136"/>
        <v>5409783.1677119974</v>
      </c>
      <c r="T415">
        <f t="shared" si="137"/>
        <v>1829866.6124560002</v>
      </c>
      <c r="U415">
        <f t="shared" si="138"/>
        <v>4153348.4691440007</v>
      </c>
      <c r="V415">
        <f t="shared" si="139"/>
        <v>573431.91388799984</v>
      </c>
    </row>
    <row r="416" spans="2:22">
      <c r="B416" s="4">
        <v>49249</v>
      </c>
      <c r="C416">
        <f t="shared" si="141"/>
        <v>261750</v>
      </c>
      <c r="D416">
        <f t="shared" si="141"/>
        <v>261750</v>
      </c>
      <c r="E416" s="5">
        <f t="shared" si="125"/>
        <v>62</v>
      </c>
      <c r="F416">
        <f t="shared" si="130"/>
        <v>162285</v>
      </c>
      <c r="G416">
        <f t="shared" ref="G416:G479" si="142">(IF(OR(B416&lt;G$2,B416&gt;F$2),0,F416+D416))</f>
        <v>424035</v>
      </c>
      <c r="H416">
        <f t="shared" si="131"/>
        <v>50884.2</v>
      </c>
      <c r="I416">
        <f t="shared" si="132"/>
        <v>49051.199999999997</v>
      </c>
      <c r="J416">
        <f t="shared" si="123"/>
        <v>1833</v>
      </c>
      <c r="K416">
        <f t="shared" si="126"/>
        <v>45986.656799999997</v>
      </c>
      <c r="L416">
        <f t="shared" si="127"/>
        <v>15562.084500000001</v>
      </c>
      <c r="M416">
        <f t="shared" si="128"/>
        <v>35322.1155</v>
      </c>
      <c r="N416">
        <f t="shared" si="129"/>
        <v>4897.5432000000001</v>
      </c>
      <c r="O416">
        <f t="shared" si="124"/>
        <v>343053.00000000006</v>
      </c>
      <c r="P416">
        <f t="shared" si="133"/>
        <v>6034099.2815999994</v>
      </c>
      <c r="Q416">
        <f t="shared" si="134"/>
        <v>5605926.2815999966</v>
      </c>
      <c r="R416">
        <f t="shared" si="135"/>
        <v>428173</v>
      </c>
      <c r="S416">
        <f t="shared" si="136"/>
        <v>5455769.8245119974</v>
      </c>
      <c r="T416">
        <f t="shared" si="137"/>
        <v>1845428.6969560003</v>
      </c>
      <c r="U416">
        <f t="shared" si="138"/>
        <v>4188670.5846440005</v>
      </c>
      <c r="V416">
        <f t="shared" si="139"/>
        <v>578329.45708799979</v>
      </c>
    </row>
    <row r="417" spans="2:22">
      <c r="B417" s="4">
        <v>49279</v>
      </c>
      <c r="C417">
        <f t="shared" si="141"/>
        <v>261750</v>
      </c>
      <c r="D417">
        <f t="shared" si="141"/>
        <v>261750</v>
      </c>
      <c r="E417" s="5">
        <f t="shared" si="125"/>
        <v>62</v>
      </c>
      <c r="F417">
        <f t="shared" si="130"/>
        <v>162285</v>
      </c>
      <c r="G417">
        <f t="shared" si="142"/>
        <v>424035</v>
      </c>
      <c r="H417">
        <f t="shared" si="131"/>
        <v>50884.2</v>
      </c>
      <c r="I417">
        <f t="shared" si="132"/>
        <v>49051.199999999997</v>
      </c>
      <c r="J417">
        <f t="shared" si="123"/>
        <v>1833</v>
      </c>
      <c r="K417">
        <f t="shared" si="126"/>
        <v>45986.656799999997</v>
      </c>
      <c r="L417">
        <f t="shared" si="127"/>
        <v>15562.084500000001</v>
      </c>
      <c r="M417">
        <f t="shared" si="128"/>
        <v>35322.1155</v>
      </c>
      <c r="N417">
        <f t="shared" si="129"/>
        <v>4897.5432000000001</v>
      </c>
      <c r="O417">
        <f t="shared" si="124"/>
        <v>345662.98000000004</v>
      </c>
      <c r="P417">
        <f t="shared" si="133"/>
        <v>6084983.4815999996</v>
      </c>
      <c r="Q417">
        <f t="shared" si="134"/>
        <v>5654977.4815999968</v>
      </c>
      <c r="R417">
        <f t="shared" si="135"/>
        <v>430006</v>
      </c>
      <c r="S417">
        <f t="shared" si="136"/>
        <v>5501756.4813119974</v>
      </c>
      <c r="T417">
        <f t="shared" si="137"/>
        <v>1860990.7814560004</v>
      </c>
      <c r="U417">
        <f t="shared" si="138"/>
        <v>4223992.7001440004</v>
      </c>
      <c r="V417">
        <f t="shared" si="139"/>
        <v>583227.00028799975</v>
      </c>
    </row>
    <row r="418" spans="2:22">
      <c r="B418" s="4">
        <v>49310</v>
      </c>
      <c r="C418">
        <f t="shared" si="141"/>
        <v>261750</v>
      </c>
      <c r="D418">
        <f t="shared" si="141"/>
        <v>261750</v>
      </c>
      <c r="E418" s="5">
        <f t="shared" si="125"/>
        <v>64</v>
      </c>
      <c r="F418">
        <f t="shared" si="130"/>
        <v>167520</v>
      </c>
      <c r="G418">
        <f t="shared" si="142"/>
        <v>429270</v>
      </c>
      <c r="H418">
        <f t="shared" si="131"/>
        <v>51512.4</v>
      </c>
      <c r="I418">
        <f t="shared" si="132"/>
        <v>49679.4</v>
      </c>
      <c r="J418">
        <f t="shared" si="123"/>
        <v>1833</v>
      </c>
      <c r="K418">
        <f t="shared" si="126"/>
        <v>46554.130799999999</v>
      </c>
      <c r="L418">
        <f t="shared" si="127"/>
        <v>15754.209000000001</v>
      </c>
      <c r="M418">
        <f t="shared" si="128"/>
        <v>35758.190999999999</v>
      </c>
      <c r="N418">
        <f t="shared" si="129"/>
        <v>4958.2691999999997</v>
      </c>
      <c r="O418">
        <f t="shared" si="124"/>
        <v>348287.13999999996</v>
      </c>
      <c r="P418">
        <f t="shared" si="133"/>
        <v>6135867.6815999998</v>
      </c>
      <c r="Q418">
        <f t="shared" si="134"/>
        <v>5704028.681599997</v>
      </c>
      <c r="R418">
        <f t="shared" si="135"/>
        <v>431839</v>
      </c>
      <c r="S418">
        <f t="shared" si="136"/>
        <v>5547743.1381119974</v>
      </c>
      <c r="T418">
        <f t="shared" si="137"/>
        <v>1876552.8659560005</v>
      </c>
      <c r="U418">
        <f t="shared" si="138"/>
        <v>4259314.8156440007</v>
      </c>
      <c r="V418">
        <f t="shared" si="139"/>
        <v>588124.5434879997</v>
      </c>
    </row>
    <row r="419" spans="2:22">
      <c r="B419" s="4">
        <v>49341</v>
      </c>
      <c r="C419">
        <f t="shared" si="141"/>
        <v>261750</v>
      </c>
      <c r="D419">
        <f t="shared" si="141"/>
        <v>261750</v>
      </c>
      <c r="E419" s="5">
        <f t="shared" si="125"/>
        <v>64</v>
      </c>
      <c r="F419">
        <f t="shared" si="130"/>
        <v>167520</v>
      </c>
      <c r="G419">
        <f t="shared" si="142"/>
        <v>429270</v>
      </c>
      <c r="H419">
        <f t="shared" si="131"/>
        <v>51512.4</v>
      </c>
      <c r="I419">
        <f t="shared" si="132"/>
        <v>49679.4</v>
      </c>
      <c r="J419">
        <f t="shared" si="123"/>
        <v>1833</v>
      </c>
      <c r="K419">
        <f t="shared" si="126"/>
        <v>46554.130799999999</v>
      </c>
      <c r="L419">
        <f t="shared" si="127"/>
        <v>15754.209000000001</v>
      </c>
      <c r="M419">
        <f t="shared" si="128"/>
        <v>35758.190999999999</v>
      </c>
      <c r="N419">
        <f t="shared" si="129"/>
        <v>4958.2691999999997</v>
      </c>
      <c r="O419">
        <f t="shared" si="124"/>
        <v>350911.3</v>
      </c>
      <c r="P419">
        <f t="shared" si="133"/>
        <v>6187380.0816000002</v>
      </c>
      <c r="Q419">
        <f t="shared" si="134"/>
        <v>5753708.0815999974</v>
      </c>
      <c r="R419">
        <f t="shared" si="135"/>
        <v>433672</v>
      </c>
      <c r="S419">
        <f t="shared" si="136"/>
        <v>5594297.2689119978</v>
      </c>
      <c r="T419">
        <f t="shared" si="137"/>
        <v>1892307.0749560005</v>
      </c>
      <c r="U419">
        <f t="shared" si="138"/>
        <v>4295073.0066440003</v>
      </c>
      <c r="V419">
        <f t="shared" si="139"/>
        <v>593082.81268799969</v>
      </c>
    </row>
    <row r="420" spans="2:22">
      <c r="B420" s="4">
        <v>49369</v>
      </c>
      <c r="C420">
        <f t="shared" si="141"/>
        <v>261750</v>
      </c>
      <c r="D420">
        <f t="shared" si="141"/>
        <v>261750</v>
      </c>
      <c r="E420" s="5">
        <f t="shared" si="125"/>
        <v>64</v>
      </c>
      <c r="F420">
        <f t="shared" si="130"/>
        <v>167520</v>
      </c>
      <c r="G420">
        <f t="shared" si="142"/>
        <v>429270</v>
      </c>
      <c r="H420">
        <f t="shared" si="131"/>
        <v>51512.4</v>
      </c>
      <c r="I420">
        <f t="shared" si="132"/>
        <v>49679.4</v>
      </c>
      <c r="J420">
        <f t="shared" si="123"/>
        <v>1833</v>
      </c>
      <c r="K420">
        <f t="shared" si="126"/>
        <v>46554.130799999999</v>
      </c>
      <c r="L420">
        <f t="shared" si="127"/>
        <v>15754.209000000001</v>
      </c>
      <c r="M420">
        <f t="shared" si="128"/>
        <v>35758.190999999999</v>
      </c>
      <c r="N420">
        <f t="shared" si="129"/>
        <v>4958.2691999999997</v>
      </c>
      <c r="O420">
        <f t="shared" si="124"/>
        <v>353535.45999999996</v>
      </c>
      <c r="P420">
        <f t="shared" si="133"/>
        <v>6238892.4816000005</v>
      </c>
      <c r="Q420">
        <f t="shared" si="134"/>
        <v>5803387.4815999977</v>
      </c>
      <c r="R420">
        <f t="shared" si="135"/>
        <v>435505</v>
      </c>
      <c r="S420">
        <f t="shared" si="136"/>
        <v>5640851.3997119982</v>
      </c>
      <c r="T420">
        <f t="shared" si="137"/>
        <v>1908061.2839560006</v>
      </c>
      <c r="U420">
        <f t="shared" si="138"/>
        <v>4330831.1976439999</v>
      </c>
      <c r="V420">
        <f t="shared" si="139"/>
        <v>598041.08188799967</v>
      </c>
    </row>
    <row r="421" spans="2:22">
      <c r="B421" s="4">
        <v>49400</v>
      </c>
      <c r="C421">
        <f t="shared" si="141"/>
        <v>261750</v>
      </c>
      <c r="D421">
        <f t="shared" si="141"/>
        <v>261750</v>
      </c>
      <c r="E421" s="5">
        <f t="shared" si="125"/>
        <v>66</v>
      </c>
      <c r="F421">
        <f t="shared" si="130"/>
        <v>172755</v>
      </c>
      <c r="G421">
        <f t="shared" si="142"/>
        <v>434505</v>
      </c>
      <c r="H421">
        <f t="shared" si="131"/>
        <v>52140.6</v>
      </c>
      <c r="I421">
        <f t="shared" si="132"/>
        <v>50307.6</v>
      </c>
      <c r="J421">
        <f t="shared" si="123"/>
        <v>1833</v>
      </c>
      <c r="K421">
        <f t="shared" si="126"/>
        <v>47121.604800000001</v>
      </c>
      <c r="L421">
        <f t="shared" si="127"/>
        <v>15946.333500000001</v>
      </c>
      <c r="M421">
        <f t="shared" si="128"/>
        <v>36194.266499999998</v>
      </c>
      <c r="N421">
        <f t="shared" si="129"/>
        <v>5018.9951999999994</v>
      </c>
      <c r="O421">
        <f t="shared" si="124"/>
        <v>356173.8</v>
      </c>
      <c r="P421">
        <f t="shared" si="133"/>
        <v>6290404.8816000009</v>
      </c>
      <c r="Q421">
        <f t="shared" si="134"/>
        <v>5853066.8815999981</v>
      </c>
      <c r="R421">
        <f t="shared" si="135"/>
        <v>437338</v>
      </c>
      <c r="S421">
        <f t="shared" si="136"/>
        <v>5687405.5305119986</v>
      </c>
      <c r="T421">
        <f t="shared" si="137"/>
        <v>1923815.4929560006</v>
      </c>
      <c r="U421">
        <f t="shared" si="138"/>
        <v>4366589.3886439996</v>
      </c>
      <c r="V421">
        <f t="shared" si="139"/>
        <v>602999.35108799965</v>
      </c>
    </row>
    <row r="422" spans="2:22">
      <c r="B422" s="4">
        <v>49430</v>
      </c>
      <c r="C422">
        <f t="shared" si="141"/>
        <v>261750</v>
      </c>
      <c r="D422">
        <f t="shared" si="141"/>
        <v>261750</v>
      </c>
      <c r="E422" s="5">
        <f t="shared" si="125"/>
        <v>66</v>
      </c>
      <c r="F422">
        <f t="shared" si="130"/>
        <v>172755</v>
      </c>
      <c r="G422">
        <f t="shared" si="142"/>
        <v>434505</v>
      </c>
      <c r="H422">
        <f t="shared" si="131"/>
        <v>52140.6</v>
      </c>
      <c r="I422">
        <f t="shared" si="132"/>
        <v>50307.6</v>
      </c>
      <c r="J422">
        <f t="shared" si="123"/>
        <v>1833</v>
      </c>
      <c r="K422">
        <f t="shared" si="126"/>
        <v>47121.604800000001</v>
      </c>
      <c r="L422">
        <f t="shared" si="127"/>
        <v>15946.333500000001</v>
      </c>
      <c r="M422">
        <f t="shared" si="128"/>
        <v>36194.266499999998</v>
      </c>
      <c r="N422">
        <f t="shared" si="129"/>
        <v>5018.9951999999994</v>
      </c>
      <c r="O422">
        <f t="shared" si="124"/>
        <v>358812.13999999996</v>
      </c>
      <c r="P422">
        <f t="shared" si="133"/>
        <v>6342545.4816000005</v>
      </c>
      <c r="Q422">
        <f t="shared" si="134"/>
        <v>5903374.4815999977</v>
      </c>
      <c r="R422">
        <f t="shared" si="135"/>
        <v>439171</v>
      </c>
      <c r="S422">
        <f t="shared" si="136"/>
        <v>5734527.1353119984</v>
      </c>
      <c r="T422">
        <f t="shared" si="137"/>
        <v>1939761.8264560006</v>
      </c>
      <c r="U422">
        <f t="shared" si="138"/>
        <v>4402783.6551439995</v>
      </c>
      <c r="V422">
        <f t="shared" si="139"/>
        <v>608018.34628799965</v>
      </c>
    </row>
    <row r="423" spans="2:22">
      <c r="B423" s="4">
        <v>49461</v>
      </c>
      <c r="C423">
        <f t="shared" si="141"/>
        <v>269590</v>
      </c>
      <c r="D423">
        <f t="shared" si="141"/>
        <v>269590</v>
      </c>
      <c r="E423" s="5">
        <f t="shared" si="125"/>
        <v>66</v>
      </c>
      <c r="F423">
        <f t="shared" si="130"/>
        <v>177929.4</v>
      </c>
      <c r="G423">
        <f t="shared" si="142"/>
        <v>447519.4</v>
      </c>
      <c r="H423">
        <f t="shared" si="131"/>
        <v>53702.328000000001</v>
      </c>
      <c r="I423">
        <f t="shared" si="132"/>
        <v>51869.328000000001</v>
      </c>
      <c r="J423">
        <f t="shared" si="123"/>
        <v>1833</v>
      </c>
      <c r="K423">
        <f t="shared" si="126"/>
        <v>48532.365760000001</v>
      </c>
      <c r="L423">
        <f t="shared" si="127"/>
        <v>16423.961980000004</v>
      </c>
      <c r="M423">
        <f t="shared" si="128"/>
        <v>37278.366020000001</v>
      </c>
      <c r="N423">
        <f t="shared" si="129"/>
        <v>5169.9622399999998</v>
      </c>
      <c r="O423">
        <f t="shared" si="124"/>
        <v>361529.62666666665</v>
      </c>
      <c r="P423">
        <f t="shared" si="133"/>
        <v>6394686.0816000002</v>
      </c>
      <c r="Q423">
        <f t="shared" si="134"/>
        <v>5953682.0815999974</v>
      </c>
      <c r="R423">
        <f t="shared" si="135"/>
        <v>441004</v>
      </c>
      <c r="S423">
        <f t="shared" si="136"/>
        <v>5781648.7401119983</v>
      </c>
      <c r="T423">
        <f t="shared" si="137"/>
        <v>1955708.1599560005</v>
      </c>
      <c r="U423">
        <f t="shared" si="138"/>
        <v>4438977.9216439994</v>
      </c>
      <c r="V423">
        <f t="shared" si="139"/>
        <v>613037.34148799966</v>
      </c>
    </row>
    <row r="424" spans="2:22">
      <c r="B424" s="4">
        <v>49491</v>
      </c>
      <c r="C424">
        <f t="shared" si="141"/>
        <v>269590</v>
      </c>
      <c r="D424">
        <f t="shared" si="141"/>
        <v>269590</v>
      </c>
      <c r="E424" s="5">
        <f t="shared" si="125"/>
        <v>68</v>
      </c>
      <c r="F424">
        <f t="shared" si="130"/>
        <v>183321.2</v>
      </c>
      <c r="G424">
        <f t="shared" si="142"/>
        <v>452911.2</v>
      </c>
      <c r="H424">
        <f t="shared" si="131"/>
        <v>54349.343999999997</v>
      </c>
      <c r="I424">
        <f t="shared" si="132"/>
        <v>52516.343999999997</v>
      </c>
      <c r="J424">
        <f t="shared" si="123"/>
        <v>1833</v>
      </c>
      <c r="K424">
        <f t="shared" si="126"/>
        <v>49116.836879999995</v>
      </c>
      <c r="L424">
        <f t="shared" si="127"/>
        <v>16621.841040000003</v>
      </c>
      <c r="M424">
        <f t="shared" si="128"/>
        <v>37727.502959999998</v>
      </c>
      <c r="N424">
        <f t="shared" si="129"/>
        <v>5232.5071200000002</v>
      </c>
      <c r="O424">
        <f t="shared" si="124"/>
        <v>364261.72</v>
      </c>
      <c r="P424">
        <f t="shared" si="133"/>
        <v>6448388.4095999999</v>
      </c>
      <c r="Q424">
        <f t="shared" si="134"/>
        <v>6005551.4095999971</v>
      </c>
      <c r="R424">
        <f t="shared" si="135"/>
        <v>442837</v>
      </c>
      <c r="S424">
        <f t="shared" si="136"/>
        <v>5830181.1058719987</v>
      </c>
      <c r="T424">
        <f t="shared" si="137"/>
        <v>1972132.1219360004</v>
      </c>
      <c r="U424">
        <f t="shared" si="138"/>
        <v>4476256.287663999</v>
      </c>
      <c r="V424">
        <f t="shared" si="139"/>
        <v>618207.30372799968</v>
      </c>
    </row>
    <row r="425" spans="2:22">
      <c r="B425" s="4">
        <v>49522</v>
      </c>
      <c r="C425">
        <f t="shared" si="141"/>
        <v>269590</v>
      </c>
      <c r="D425">
        <f t="shared" si="141"/>
        <v>269590</v>
      </c>
      <c r="E425" s="5">
        <f t="shared" si="125"/>
        <v>68</v>
      </c>
      <c r="F425">
        <f t="shared" si="130"/>
        <v>183321.2</v>
      </c>
      <c r="G425">
        <f t="shared" si="142"/>
        <v>452911.2</v>
      </c>
      <c r="H425">
        <f t="shared" si="131"/>
        <v>54349.343999999997</v>
      </c>
      <c r="I425">
        <f t="shared" si="132"/>
        <v>52516.343999999997</v>
      </c>
      <c r="J425">
        <f t="shared" si="123"/>
        <v>1833</v>
      </c>
      <c r="K425">
        <f t="shared" si="126"/>
        <v>49116.836879999995</v>
      </c>
      <c r="L425">
        <f t="shared" si="127"/>
        <v>16621.841040000003</v>
      </c>
      <c r="M425">
        <f t="shared" si="128"/>
        <v>37727.502959999998</v>
      </c>
      <c r="N425">
        <f t="shared" si="129"/>
        <v>5232.5071200000002</v>
      </c>
      <c r="O425">
        <f t="shared" si="124"/>
        <v>366993.8133333333</v>
      </c>
      <c r="P425">
        <f t="shared" si="133"/>
        <v>6502737.7535999995</v>
      </c>
      <c r="Q425">
        <f t="shared" si="134"/>
        <v>6058067.7535999967</v>
      </c>
      <c r="R425">
        <f t="shared" si="135"/>
        <v>444670</v>
      </c>
      <c r="S425">
        <f t="shared" si="136"/>
        <v>5879297.942751999</v>
      </c>
      <c r="T425">
        <f t="shared" si="137"/>
        <v>1988753.9629760005</v>
      </c>
      <c r="U425">
        <f t="shared" si="138"/>
        <v>4513983.7906239992</v>
      </c>
      <c r="V425">
        <f t="shared" si="139"/>
        <v>623439.81084799964</v>
      </c>
    </row>
    <row r="426" spans="2:22">
      <c r="B426" s="4">
        <v>49553</v>
      </c>
      <c r="C426">
        <f t="shared" si="141"/>
        <v>269590</v>
      </c>
      <c r="D426">
        <f t="shared" si="141"/>
        <v>269590</v>
      </c>
      <c r="E426" s="5">
        <f t="shared" si="125"/>
        <v>68</v>
      </c>
      <c r="F426">
        <f t="shared" si="130"/>
        <v>183321.2</v>
      </c>
      <c r="G426">
        <f t="shared" si="142"/>
        <v>452911.2</v>
      </c>
      <c r="H426">
        <f t="shared" si="131"/>
        <v>54349.343999999997</v>
      </c>
      <c r="I426">
        <f t="shared" si="132"/>
        <v>52516.343999999997</v>
      </c>
      <c r="J426">
        <f t="shared" si="123"/>
        <v>1833</v>
      </c>
      <c r="K426">
        <f t="shared" si="126"/>
        <v>49116.836879999995</v>
      </c>
      <c r="L426">
        <f t="shared" si="127"/>
        <v>16621.841040000003</v>
      </c>
      <c r="M426">
        <f t="shared" si="128"/>
        <v>37727.502959999998</v>
      </c>
      <c r="N426">
        <f t="shared" si="129"/>
        <v>5232.5071200000002</v>
      </c>
      <c r="O426">
        <f t="shared" si="124"/>
        <v>369725.90666666656</v>
      </c>
      <c r="P426">
        <f t="shared" si="133"/>
        <v>6557087.097599999</v>
      </c>
      <c r="Q426">
        <f t="shared" si="134"/>
        <v>6110584.0975999963</v>
      </c>
      <c r="R426">
        <f t="shared" si="135"/>
        <v>446503</v>
      </c>
      <c r="S426">
        <f t="shared" si="136"/>
        <v>5928414.7796319993</v>
      </c>
      <c r="T426">
        <f t="shared" si="137"/>
        <v>2005375.8040160006</v>
      </c>
      <c r="U426">
        <f t="shared" si="138"/>
        <v>4551711.2935839994</v>
      </c>
      <c r="V426">
        <f t="shared" si="139"/>
        <v>628672.31796799961</v>
      </c>
    </row>
    <row r="427" spans="2:22">
      <c r="B427" s="4">
        <v>49583</v>
      </c>
      <c r="C427">
        <f t="shared" si="141"/>
        <v>269590</v>
      </c>
      <c r="D427">
        <f t="shared" si="141"/>
        <v>269590</v>
      </c>
      <c r="E427" s="5">
        <f t="shared" si="125"/>
        <v>70</v>
      </c>
      <c r="F427">
        <f t="shared" si="130"/>
        <v>188713</v>
      </c>
      <c r="G427">
        <f t="shared" si="142"/>
        <v>458303</v>
      </c>
      <c r="H427">
        <f t="shared" si="131"/>
        <v>54996.36</v>
      </c>
      <c r="I427">
        <f t="shared" si="132"/>
        <v>53163.360000000001</v>
      </c>
      <c r="J427">
        <f t="shared" si="123"/>
        <v>1833</v>
      </c>
      <c r="K427">
        <f t="shared" si="126"/>
        <v>49701.308000000005</v>
      </c>
      <c r="L427">
        <f t="shared" si="127"/>
        <v>16819.720100000002</v>
      </c>
      <c r="M427">
        <f t="shared" si="128"/>
        <v>38176.639900000002</v>
      </c>
      <c r="N427">
        <f t="shared" si="129"/>
        <v>5295.0519999999997</v>
      </c>
      <c r="O427">
        <f t="shared" si="124"/>
        <v>372472.60666666657</v>
      </c>
      <c r="P427">
        <f t="shared" si="133"/>
        <v>6611436.4415999986</v>
      </c>
      <c r="Q427">
        <f t="shared" si="134"/>
        <v>6163100.4415999958</v>
      </c>
      <c r="R427">
        <f t="shared" si="135"/>
        <v>448336</v>
      </c>
      <c r="S427">
        <f t="shared" si="136"/>
        <v>5977531.6165119996</v>
      </c>
      <c r="T427">
        <f t="shared" si="137"/>
        <v>2021997.6450560007</v>
      </c>
      <c r="U427">
        <f t="shared" si="138"/>
        <v>4589438.7965439996</v>
      </c>
      <c r="V427">
        <f t="shared" si="139"/>
        <v>633904.82508799958</v>
      </c>
    </row>
    <row r="428" spans="2:22">
      <c r="B428" s="4">
        <v>49614</v>
      </c>
      <c r="C428">
        <f t="shared" si="141"/>
        <v>269590</v>
      </c>
      <c r="D428">
        <f t="shared" si="141"/>
        <v>269590</v>
      </c>
      <c r="E428" s="5">
        <f t="shared" si="125"/>
        <v>70</v>
      </c>
      <c r="F428">
        <f t="shared" si="130"/>
        <v>188713</v>
      </c>
      <c r="G428">
        <f t="shared" si="142"/>
        <v>458303</v>
      </c>
      <c r="H428">
        <f t="shared" si="131"/>
        <v>54996.36</v>
      </c>
      <c r="I428">
        <f t="shared" si="132"/>
        <v>53163.360000000001</v>
      </c>
      <c r="J428">
        <f t="shared" si="123"/>
        <v>1833</v>
      </c>
      <c r="K428">
        <f t="shared" si="126"/>
        <v>49701.308000000005</v>
      </c>
      <c r="L428">
        <f t="shared" si="127"/>
        <v>16819.720100000002</v>
      </c>
      <c r="M428">
        <f t="shared" si="128"/>
        <v>38176.639900000002</v>
      </c>
      <c r="N428">
        <f t="shared" si="129"/>
        <v>5295.0519999999997</v>
      </c>
      <c r="O428">
        <f t="shared" si="124"/>
        <v>375219.30666666658</v>
      </c>
      <c r="P428">
        <f t="shared" si="133"/>
        <v>6666432.801599999</v>
      </c>
      <c r="Q428">
        <f t="shared" si="134"/>
        <v>6216263.8015999962</v>
      </c>
      <c r="R428">
        <f t="shared" si="135"/>
        <v>450169</v>
      </c>
      <c r="S428">
        <f t="shared" si="136"/>
        <v>6027232.9245119998</v>
      </c>
      <c r="T428">
        <f t="shared" si="137"/>
        <v>2038817.3651560007</v>
      </c>
      <c r="U428">
        <f t="shared" si="138"/>
        <v>4627615.4364439994</v>
      </c>
      <c r="V428">
        <f t="shared" si="139"/>
        <v>639199.8770879996</v>
      </c>
    </row>
    <row r="429" spans="2:22">
      <c r="B429" s="4">
        <v>49644</v>
      </c>
      <c r="C429">
        <f t="shared" si="141"/>
        <v>269590</v>
      </c>
      <c r="D429">
        <f t="shared" si="141"/>
        <v>269590</v>
      </c>
      <c r="E429" s="5">
        <f t="shared" si="125"/>
        <v>70</v>
      </c>
      <c r="F429">
        <f t="shared" si="130"/>
        <v>188713</v>
      </c>
      <c r="G429">
        <f t="shared" si="142"/>
        <v>458303</v>
      </c>
      <c r="H429">
        <f t="shared" si="131"/>
        <v>54996.36</v>
      </c>
      <c r="I429">
        <f t="shared" si="132"/>
        <v>53163.360000000001</v>
      </c>
      <c r="J429">
        <f t="shared" si="123"/>
        <v>1833</v>
      </c>
      <c r="K429">
        <f t="shared" si="126"/>
        <v>49701.308000000005</v>
      </c>
      <c r="L429">
        <f t="shared" si="127"/>
        <v>16819.720100000002</v>
      </c>
      <c r="M429">
        <f t="shared" si="128"/>
        <v>38176.639900000002</v>
      </c>
      <c r="N429">
        <f t="shared" si="129"/>
        <v>5295.0519999999997</v>
      </c>
      <c r="O429">
        <f t="shared" si="124"/>
        <v>377966.0066666666</v>
      </c>
      <c r="P429">
        <f t="shared" si="133"/>
        <v>6721429.1615999993</v>
      </c>
      <c r="Q429">
        <f t="shared" si="134"/>
        <v>6269427.1615999965</v>
      </c>
      <c r="R429">
        <f t="shared" si="135"/>
        <v>452002</v>
      </c>
      <c r="S429">
        <f t="shared" si="136"/>
        <v>6076934.232512</v>
      </c>
      <c r="T429">
        <f t="shared" si="137"/>
        <v>2055637.0852560007</v>
      </c>
      <c r="U429">
        <f t="shared" si="138"/>
        <v>4665792.0763439992</v>
      </c>
      <c r="V429">
        <f t="shared" si="139"/>
        <v>644494.92908799963</v>
      </c>
    </row>
    <row r="430" spans="2:22">
      <c r="B430" s="4">
        <v>49675</v>
      </c>
      <c r="C430">
        <f t="shared" si="141"/>
        <v>269590</v>
      </c>
      <c r="D430">
        <f t="shared" si="141"/>
        <v>269590</v>
      </c>
      <c r="E430" s="5">
        <f t="shared" si="125"/>
        <v>72</v>
      </c>
      <c r="F430">
        <f t="shared" si="130"/>
        <v>194104.8</v>
      </c>
      <c r="G430">
        <f t="shared" si="142"/>
        <v>463694.8</v>
      </c>
      <c r="H430">
        <f t="shared" si="131"/>
        <v>55643.375999999997</v>
      </c>
      <c r="I430">
        <f t="shared" si="132"/>
        <v>53810.375999999997</v>
      </c>
      <c r="J430">
        <f t="shared" si="123"/>
        <v>1833</v>
      </c>
      <c r="K430">
        <f t="shared" si="126"/>
        <v>50285.779119999999</v>
      </c>
      <c r="L430">
        <f t="shared" si="127"/>
        <v>17017.599160000002</v>
      </c>
      <c r="M430">
        <f t="shared" si="128"/>
        <v>38625.776839999999</v>
      </c>
      <c r="N430">
        <f t="shared" si="129"/>
        <v>5357.5968799999991</v>
      </c>
      <c r="O430">
        <f t="shared" si="124"/>
        <v>380727.3133333333</v>
      </c>
      <c r="P430">
        <f t="shared" si="133"/>
        <v>6776425.5215999996</v>
      </c>
      <c r="Q430">
        <f t="shared" si="134"/>
        <v>6322590.5215999968</v>
      </c>
      <c r="R430">
        <f t="shared" si="135"/>
        <v>453835</v>
      </c>
      <c r="S430">
        <f t="shared" si="136"/>
        <v>6126635.5405120002</v>
      </c>
      <c r="T430">
        <f t="shared" si="137"/>
        <v>2072456.8053560008</v>
      </c>
      <c r="U430">
        <f t="shared" si="138"/>
        <v>4703968.7162439991</v>
      </c>
      <c r="V430">
        <f t="shared" si="139"/>
        <v>649789.98108799965</v>
      </c>
    </row>
    <row r="431" spans="2:22">
      <c r="B431" s="4">
        <v>49706</v>
      </c>
      <c r="C431">
        <f t="shared" ref="C431:D441" si="143">ROUNDUP(C371*1.03*1.03*1.03*1.03*1.03*1.03/100,1)*100</f>
        <v>269590</v>
      </c>
      <c r="D431">
        <f t="shared" si="143"/>
        <v>269590</v>
      </c>
      <c r="E431" s="5">
        <f t="shared" si="125"/>
        <v>72</v>
      </c>
      <c r="F431">
        <f t="shared" si="130"/>
        <v>194104.8</v>
      </c>
      <c r="G431">
        <f t="shared" si="142"/>
        <v>463694.8</v>
      </c>
      <c r="H431">
        <f t="shared" si="131"/>
        <v>55643.375999999997</v>
      </c>
      <c r="I431">
        <f t="shared" si="132"/>
        <v>53810.375999999997</v>
      </c>
      <c r="J431">
        <f t="shared" si="123"/>
        <v>1833</v>
      </c>
      <c r="K431">
        <f t="shared" si="126"/>
        <v>50285.779119999999</v>
      </c>
      <c r="L431">
        <f t="shared" si="127"/>
        <v>17017.599160000002</v>
      </c>
      <c r="M431">
        <f t="shared" si="128"/>
        <v>38625.776839999999</v>
      </c>
      <c r="N431">
        <f t="shared" si="129"/>
        <v>5357.5968799999991</v>
      </c>
      <c r="O431">
        <f t="shared" si="124"/>
        <v>383488.61999999994</v>
      </c>
      <c r="P431">
        <f t="shared" si="133"/>
        <v>6832068.8975999998</v>
      </c>
      <c r="Q431">
        <f t="shared" si="134"/>
        <v>6376400.897599997</v>
      </c>
      <c r="R431">
        <f t="shared" si="135"/>
        <v>455668</v>
      </c>
      <c r="S431">
        <f t="shared" si="136"/>
        <v>6176921.3196320003</v>
      </c>
      <c r="T431">
        <f t="shared" si="137"/>
        <v>2089474.4045160008</v>
      </c>
      <c r="U431">
        <f t="shared" si="138"/>
        <v>4742594.4930839995</v>
      </c>
      <c r="V431">
        <f t="shared" si="139"/>
        <v>655147.57796799962</v>
      </c>
    </row>
    <row r="432" spans="2:22">
      <c r="B432" s="4">
        <v>49735</v>
      </c>
      <c r="C432">
        <f t="shared" si="143"/>
        <v>269590</v>
      </c>
      <c r="D432">
        <f t="shared" si="143"/>
        <v>269590</v>
      </c>
      <c r="E432" s="5">
        <f t="shared" si="125"/>
        <v>72</v>
      </c>
      <c r="F432">
        <f t="shared" si="130"/>
        <v>194104.8</v>
      </c>
      <c r="G432">
        <f t="shared" si="142"/>
        <v>463694.8</v>
      </c>
      <c r="H432">
        <f t="shared" si="131"/>
        <v>55643.375999999997</v>
      </c>
      <c r="I432">
        <f t="shared" si="132"/>
        <v>53810.375999999997</v>
      </c>
      <c r="J432">
        <f t="shared" si="123"/>
        <v>1833</v>
      </c>
      <c r="K432">
        <f>(IF(OR(B432&lt;G$2,(B432&gt;F$2-2*365)),0,G432*0.12-N432))</f>
        <v>50285.779119999999</v>
      </c>
      <c r="L432">
        <f>(IF(OR(B432&lt;G$2,(B432&gt;F$2-2*365)),0,G432*0.0367))</f>
        <v>17017.599160000002</v>
      </c>
      <c r="M432">
        <f>(IF(OR(B432&lt;G$2,(B432&gt;F$2-2*365)),0,G432*0.0833))</f>
        <v>38625.776839999999</v>
      </c>
      <c r="N432">
        <f>(IF(OR(B432&lt;G$2,(B432&gt;F$2-2*365)),0,(G432-J432)*0.0116))</f>
        <v>5357.5968799999991</v>
      </c>
      <c r="O432">
        <f t="shared" si="124"/>
        <v>386249.92666666664</v>
      </c>
      <c r="P432">
        <f t="shared" si="133"/>
        <v>6887712.2736</v>
      </c>
      <c r="Q432">
        <f t="shared" si="134"/>
        <v>6430211.2735999972</v>
      </c>
      <c r="R432">
        <f t="shared" si="135"/>
        <v>457501</v>
      </c>
      <c r="S432">
        <f t="shared" si="136"/>
        <v>6227207.0987520004</v>
      </c>
      <c r="T432">
        <f t="shared" si="137"/>
        <v>2106492.003676001</v>
      </c>
      <c r="U432">
        <f t="shared" si="138"/>
        <v>4781220.2699239999</v>
      </c>
      <c r="V432">
        <f t="shared" si="139"/>
        <v>660505.17484799959</v>
      </c>
    </row>
    <row r="433" spans="2:22">
      <c r="B433" s="4">
        <v>49766</v>
      </c>
      <c r="C433">
        <f t="shared" si="143"/>
        <v>269590</v>
      </c>
      <c r="D433">
        <f t="shared" si="143"/>
        <v>269590</v>
      </c>
      <c r="E433" s="5">
        <f t="shared" si="125"/>
        <v>74</v>
      </c>
      <c r="F433">
        <f t="shared" si="130"/>
        <v>199496.6</v>
      </c>
      <c r="G433">
        <f t="shared" si="142"/>
        <v>469086.6</v>
      </c>
      <c r="H433">
        <f t="shared" si="131"/>
        <v>0</v>
      </c>
      <c r="I433">
        <f t="shared" si="132"/>
        <v>0</v>
      </c>
      <c r="J433">
        <f t="shared" si="123"/>
        <v>0</v>
      </c>
      <c r="K433">
        <f t="shared" ref="K433:K496" si="144">(IF(OR(B433&lt;G$2,(B433&gt;F$2-2*365)),0,G433*0.12-N433))</f>
        <v>0</v>
      </c>
      <c r="L433">
        <f t="shared" ref="L433:L496" si="145">(IF(OR(B433&lt;G$2,(B433&gt;F$2-2*365)),0,G433*0.0367))</f>
        <v>0</v>
      </c>
      <c r="M433">
        <f t="shared" ref="M433:M496" si="146">(IF(OR(B433&lt;G$2,(B433&gt;F$2-2*365)),0,G433*0.0833))</f>
        <v>0</v>
      </c>
      <c r="N433">
        <f t="shared" ref="N433:N496" si="147">(IF(OR(B433&lt;G$2,(B433&gt;F$2-2*365)),0,(G433-J433)*0.0116))</f>
        <v>0</v>
      </c>
      <c r="O433">
        <f t="shared" si="124"/>
        <v>389025.83999999997</v>
      </c>
      <c r="P433">
        <f t="shared" si="133"/>
        <v>6943355.6496000001</v>
      </c>
      <c r="Q433">
        <f t="shared" si="134"/>
        <v>6484021.6495999973</v>
      </c>
      <c r="R433">
        <f t="shared" si="135"/>
        <v>459334</v>
      </c>
      <c r="S433">
        <f t="shared" si="136"/>
        <v>6277492.8778720004</v>
      </c>
      <c r="T433">
        <f t="shared" si="137"/>
        <v>2123509.6028360012</v>
      </c>
      <c r="U433">
        <f t="shared" si="138"/>
        <v>4819846.0467640003</v>
      </c>
      <c r="V433">
        <f t="shared" si="139"/>
        <v>665862.77172799956</v>
      </c>
    </row>
    <row r="434" spans="2:22">
      <c r="B434" s="4">
        <v>49796</v>
      </c>
      <c r="C434">
        <f t="shared" si="143"/>
        <v>269590</v>
      </c>
      <c r="D434">
        <f t="shared" si="143"/>
        <v>269590</v>
      </c>
      <c r="E434" s="5">
        <f t="shared" si="125"/>
        <v>74</v>
      </c>
      <c r="F434">
        <f t="shared" si="130"/>
        <v>199496.6</v>
      </c>
      <c r="G434">
        <f t="shared" si="142"/>
        <v>469086.6</v>
      </c>
      <c r="H434">
        <f t="shared" si="131"/>
        <v>0</v>
      </c>
      <c r="I434">
        <f t="shared" si="132"/>
        <v>0</v>
      </c>
      <c r="J434">
        <f t="shared" si="123"/>
        <v>0</v>
      </c>
      <c r="K434">
        <f t="shared" si="144"/>
        <v>0</v>
      </c>
      <c r="L434">
        <f t="shared" si="145"/>
        <v>0</v>
      </c>
      <c r="M434">
        <f t="shared" si="146"/>
        <v>0</v>
      </c>
      <c r="N434">
        <f t="shared" si="147"/>
        <v>0</v>
      </c>
      <c r="O434">
        <f t="shared" si="124"/>
        <v>391801.7533333333</v>
      </c>
      <c r="P434">
        <f t="shared" si="133"/>
        <v>6943355.6496000001</v>
      </c>
      <c r="Q434">
        <f t="shared" si="134"/>
        <v>6484021.6495999973</v>
      </c>
      <c r="R434">
        <f t="shared" si="135"/>
        <v>459334</v>
      </c>
      <c r="S434">
        <f t="shared" si="136"/>
        <v>6277492.8778720004</v>
      </c>
      <c r="T434">
        <f t="shared" si="137"/>
        <v>2123509.6028360012</v>
      </c>
      <c r="U434">
        <f t="shared" si="138"/>
        <v>4819846.0467640003</v>
      </c>
      <c r="V434">
        <f t="shared" si="139"/>
        <v>665862.77172799956</v>
      </c>
    </row>
    <row r="435" spans="2:22">
      <c r="B435" s="4">
        <v>49827</v>
      </c>
      <c r="C435">
        <f t="shared" si="143"/>
        <v>277770</v>
      </c>
      <c r="D435">
        <f t="shared" si="143"/>
        <v>277770</v>
      </c>
      <c r="E435" s="5">
        <f t="shared" si="125"/>
        <v>74</v>
      </c>
      <c r="F435">
        <f t="shared" si="130"/>
        <v>205549.8</v>
      </c>
      <c r="G435">
        <f t="shared" si="142"/>
        <v>483319.8</v>
      </c>
      <c r="H435">
        <f t="shared" si="131"/>
        <v>0</v>
      </c>
      <c r="I435">
        <f t="shared" si="132"/>
        <v>0</v>
      </c>
      <c r="J435">
        <f t="shared" si="123"/>
        <v>0</v>
      </c>
      <c r="K435">
        <f t="shared" si="144"/>
        <v>0</v>
      </c>
      <c r="L435">
        <f t="shared" si="145"/>
        <v>0</v>
      </c>
      <c r="M435">
        <f t="shared" si="146"/>
        <v>0</v>
      </c>
      <c r="N435">
        <f t="shared" si="147"/>
        <v>0</v>
      </c>
      <c r="O435">
        <f t="shared" si="124"/>
        <v>394661.90333333332</v>
      </c>
      <c r="P435">
        <f t="shared" si="133"/>
        <v>6943355.6496000001</v>
      </c>
      <c r="Q435">
        <f t="shared" si="134"/>
        <v>6484021.6495999973</v>
      </c>
      <c r="R435">
        <f t="shared" si="135"/>
        <v>459334</v>
      </c>
      <c r="S435">
        <f t="shared" si="136"/>
        <v>6277492.8778720004</v>
      </c>
      <c r="T435">
        <f t="shared" si="137"/>
        <v>2123509.6028360012</v>
      </c>
      <c r="U435">
        <f t="shared" si="138"/>
        <v>4819846.0467640003</v>
      </c>
      <c r="V435">
        <f t="shared" si="139"/>
        <v>665862.77172799956</v>
      </c>
    </row>
    <row r="436" spans="2:22">
      <c r="B436" s="4">
        <v>49857</v>
      </c>
      <c r="C436">
        <f t="shared" si="143"/>
        <v>277770</v>
      </c>
      <c r="D436">
        <f t="shared" si="143"/>
        <v>277770</v>
      </c>
      <c r="E436" s="5">
        <f t="shared" si="125"/>
        <v>76</v>
      </c>
      <c r="F436">
        <f t="shared" si="130"/>
        <v>211105.2</v>
      </c>
      <c r="G436">
        <f t="shared" si="142"/>
        <v>488875.2</v>
      </c>
      <c r="H436">
        <f t="shared" si="131"/>
        <v>0</v>
      </c>
      <c r="I436">
        <f t="shared" si="132"/>
        <v>0</v>
      </c>
      <c r="J436">
        <f t="shared" si="123"/>
        <v>0</v>
      </c>
      <c r="K436">
        <f t="shared" si="144"/>
        <v>0</v>
      </c>
      <c r="L436">
        <f t="shared" si="145"/>
        <v>0</v>
      </c>
      <c r="M436">
        <f t="shared" si="146"/>
        <v>0</v>
      </c>
      <c r="N436">
        <f t="shared" si="147"/>
        <v>0</v>
      </c>
      <c r="O436">
        <f t="shared" si="124"/>
        <v>397537.10333333339</v>
      </c>
      <c r="P436">
        <f t="shared" si="133"/>
        <v>6943355.6496000001</v>
      </c>
      <c r="Q436">
        <f t="shared" si="134"/>
        <v>6484021.6495999973</v>
      </c>
      <c r="R436">
        <f t="shared" si="135"/>
        <v>459334</v>
      </c>
      <c r="S436">
        <f t="shared" si="136"/>
        <v>6277492.8778720004</v>
      </c>
      <c r="T436">
        <f t="shared" si="137"/>
        <v>2123509.6028360012</v>
      </c>
      <c r="U436">
        <f t="shared" si="138"/>
        <v>4819846.0467640003</v>
      </c>
      <c r="V436">
        <f t="shared" si="139"/>
        <v>665862.77172799956</v>
      </c>
    </row>
    <row r="437" spans="2:22">
      <c r="B437" s="4">
        <v>49888</v>
      </c>
      <c r="C437">
        <f t="shared" si="143"/>
        <v>277770</v>
      </c>
      <c r="D437">
        <f t="shared" si="143"/>
        <v>277770</v>
      </c>
      <c r="E437" s="5">
        <f t="shared" si="125"/>
        <v>76</v>
      </c>
      <c r="F437">
        <f t="shared" si="130"/>
        <v>211105.2</v>
      </c>
      <c r="G437">
        <f t="shared" si="142"/>
        <v>488875.2</v>
      </c>
      <c r="H437">
        <f t="shared" si="131"/>
        <v>0</v>
      </c>
      <c r="I437">
        <f t="shared" si="132"/>
        <v>0</v>
      </c>
      <c r="J437">
        <f t="shared" si="123"/>
        <v>0</v>
      </c>
      <c r="K437">
        <f t="shared" si="144"/>
        <v>0</v>
      </c>
      <c r="L437">
        <f t="shared" si="145"/>
        <v>0</v>
      </c>
      <c r="M437">
        <f t="shared" si="146"/>
        <v>0</v>
      </c>
      <c r="N437">
        <f t="shared" si="147"/>
        <v>0</v>
      </c>
      <c r="O437">
        <f t="shared" si="124"/>
        <v>400412.30333333334</v>
      </c>
      <c r="P437">
        <f t="shared" si="133"/>
        <v>6943355.6496000001</v>
      </c>
      <c r="Q437">
        <f t="shared" si="134"/>
        <v>6484021.6495999973</v>
      </c>
      <c r="R437">
        <f t="shared" si="135"/>
        <v>459334</v>
      </c>
      <c r="S437">
        <f t="shared" si="136"/>
        <v>6277492.8778720004</v>
      </c>
      <c r="T437">
        <f t="shared" si="137"/>
        <v>2123509.6028360012</v>
      </c>
      <c r="U437">
        <f t="shared" si="138"/>
        <v>4819846.0467640003</v>
      </c>
      <c r="V437">
        <f t="shared" si="139"/>
        <v>665862.77172799956</v>
      </c>
    </row>
    <row r="438" spans="2:22">
      <c r="B438" s="4">
        <v>49919</v>
      </c>
      <c r="C438">
        <f t="shared" si="143"/>
        <v>277770</v>
      </c>
      <c r="D438">
        <f t="shared" si="143"/>
        <v>277770</v>
      </c>
      <c r="E438" s="5">
        <f t="shared" si="125"/>
        <v>76</v>
      </c>
      <c r="F438">
        <f t="shared" si="130"/>
        <v>211105.2</v>
      </c>
      <c r="G438">
        <f t="shared" si="142"/>
        <v>488875.2</v>
      </c>
      <c r="H438">
        <f t="shared" si="131"/>
        <v>0</v>
      </c>
      <c r="I438">
        <f t="shared" si="132"/>
        <v>0</v>
      </c>
      <c r="J438">
        <f t="shared" si="123"/>
        <v>0</v>
      </c>
      <c r="K438">
        <f t="shared" si="144"/>
        <v>0</v>
      </c>
      <c r="L438">
        <f t="shared" si="145"/>
        <v>0</v>
      </c>
      <c r="M438">
        <f t="shared" si="146"/>
        <v>0</v>
      </c>
      <c r="N438">
        <f t="shared" si="147"/>
        <v>0</v>
      </c>
      <c r="O438">
        <f t="shared" si="124"/>
        <v>403287.5033333333</v>
      </c>
      <c r="P438">
        <f t="shared" si="133"/>
        <v>6943355.6496000001</v>
      </c>
      <c r="Q438">
        <f t="shared" si="134"/>
        <v>6484021.6495999973</v>
      </c>
      <c r="R438">
        <f t="shared" si="135"/>
        <v>459334</v>
      </c>
      <c r="S438">
        <f t="shared" si="136"/>
        <v>6277492.8778720004</v>
      </c>
      <c r="T438">
        <f t="shared" si="137"/>
        <v>2123509.6028360012</v>
      </c>
      <c r="U438">
        <f t="shared" si="138"/>
        <v>4819846.0467640003</v>
      </c>
      <c r="V438">
        <f t="shared" si="139"/>
        <v>665862.77172799956</v>
      </c>
    </row>
    <row r="439" spans="2:22">
      <c r="B439" s="4">
        <v>49949</v>
      </c>
      <c r="C439">
        <f t="shared" si="143"/>
        <v>277770</v>
      </c>
      <c r="D439">
        <f t="shared" si="143"/>
        <v>277770</v>
      </c>
      <c r="E439" s="5">
        <f t="shared" si="125"/>
        <v>78</v>
      </c>
      <c r="F439">
        <f t="shared" si="130"/>
        <v>216660.6</v>
      </c>
      <c r="G439">
        <f t="shared" si="142"/>
        <v>494430.6</v>
      </c>
      <c r="H439">
        <f t="shared" si="131"/>
        <v>0</v>
      </c>
      <c r="I439">
        <f t="shared" si="132"/>
        <v>0</v>
      </c>
      <c r="J439">
        <f t="shared" si="123"/>
        <v>0</v>
      </c>
      <c r="K439">
        <f t="shared" si="144"/>
        <v>0</v>
      </c>
      <c r="L439">
        <f t="shared" si="145"/>
        <v>0</v>
      </c>
      <c r="M439">
        <f t="shared" si="146"/>
        <v>0</v>
      </c>
      <c r="N439">
        <f t="shared" si="147"/>
        <v>0</v>
      </c>
      <c r="O439">
        <f t="shared" si="124"/>
        <v>406177.75333333336</v>
      </c>
      <c r="P439">
        <f t="shared" si="133"/>
        <v>6943355.6496000001</v>
      </c>
      <c r="Q439">
        <f t="shared" si="134"/>
        <v>6484021.6495999973</v>
      </c>
      <c r="R439">
        <f t="shared" si="135"/>
        <v>459334</v>
      </c>
      <c r="S439">
        <f t="shared" si="136"/>
        <v>6277492.8778720004</v>
      </c>
      <c r="T439">
        <f t="shared" si="137"/>
        <v>2123509.6028360012</v>
      </c>
      <c r="U439">
        <f t="shared" si="138"/>
        <v>4819846.0467640003</v>
      </c>
      <c r="V439">
        <f t="shared" si="139"/>
        <v>665862.77172799956</v>
      </c>
    </row>
    <row r="440" spans="2:22">
      <c r="B440" s="4">
        <v>49980</v>
      </c>
      <c r="C440">
        <f t="shared" si="143"/>
        <v>277770</v>
      </c>
      <c r="D440">
        <f t="shared" si="143"/>
        <v>277770</v>
      </c>
      <c r="E440" s="5">
        <f t="shared" si="125"/>
        <v>78</v>
      </c>
      <c r="F440">
        <f t="shared" si="130"/>
        <v>216660.6</v>
      </c>
      <c r="G440">
        <f t="shared" si="142"/>
        <v>494430.6</v>
      </c>
      <c r="H440">
        <f t="shared" si="131"/>
        <v>0</v>
      </c>
      <c r="I440">
        <f t="shared" si="132"/>
        <v>0</v>
      </c>
      <c r="J440">
        <f t="shared" si="123"/>
        <v>0</v>
      </c>
      <c r="K440">
        <f t="shared" si="144"/>
        <v>0</v>
      </c>
      <c r="L440">
        <f t="shared" si="145"/>
        <v>0</v>
      </c>
      <c r="M440">
        <f t="shared" si="146"/>
        <v>0</v>
      </c>
      <c r="N440">
        <f t="shared" si="147"/>
        <v>0</v>
      </c>
      <c r="O440">
        <f t="shared" si="124"/>
        <v>409068.00333333347</v>
      </c>
      <c r="P440">
        <f t="shared" si="133"/>
        <v>6943355.6496000001</v>
      </c>
      <c r="Q440">
        <f t="shared" si="134"/>
        <v>6484021.6495999973</v>
      </c>
      <c r="R440">
        <f t="shared" si="135"/>
        <v>459334</v>
      </c>
      <c r="S440">
        <f t="shared" si="136"/>
        <v>6277492.8778720004</v>
      </c>
      <c r="T440">
        <f t="shared" si="137"/>
        <v>2123509.6028360012</v>
      </c>
      <c r="U440">
        <f t="shared" si="138"/>
        <v>4819846.0467640003</v>
      </c>
      <c r="V440">
        <f t="shared" si="139"/>
        <v>665862.77172799956</v>
      </c>
    </row>
    <row r="441" spans="2:22">
      <c r="B441" s="4">
        <v>50010</v>
      </c>
      <c r="C441">
        <f t="shared" si="143"/>
        <v>277770</v>
      </c>
      <c r="D441">
        <f t="shared" si="143"/>
        <v>277770</v>
      </c>
      <c r="E441" s="5">
        <f t="shared" si="125"/>
        <v>78</v>
      </c>
      <c r="F441">
        <f t="shared" si="130"/>
        <v>216660.6</v>
      </c>
      <c r="G441">
        <f t="shared" si="142"/>
        <v>494430.6</v>
      </c>
      <c r="H441">
        <f t="shared" si="131"/>
        <v>0</v>
      </c>
      <c r="I441">
        <f t="shared" si="132"/>
        <v>0</v>
      </c>
      <c r="J441">
        <f t="shared" si="123"/>
        <v>0</v>
      </c>
      <c r="K441">
        <f t="shared" si="144"/>
        <v>0</v>
      </c>
      <c r="L441">
        <f t="shared" si="145"/>
        <v>0</v>
      </c>
      <c r="M441">
        <f t="shared" si="146"/>
        <v>0</v>
      </c>
      <c r="N441">
        <f t="shared" si="147"/>
        <v>0</v>
      </c>
      <c r="O441">
        <f t="shared" si="124"/>
        <v>411958.25333333353</v>
      </c>
      <c r="P441">
        <f t="shared" si="133"/>
        <v>6943355.6496000001</v>
      </c>
      <c r="Q441">
        <f t="shared" si="134"/>
        <v>6484021.6495999973</v>
      </c>
      <c r="R441">
        <f t="shared" si="135"/>
        <v>459334</v>
      </c>
      <c r="S441">
        <f t="shared" si="136"/>
        <v>6277492.8778720004</v>
      </c>
      <c r="T441">
        <f t="shared" si="137"/>
        <v>2123509.6028360012</v>
      </c>
      <c r="U441">
        <f t="shared" si="138"/>
        <v>4819846.0467640003</v>
      </c>
      <c r="V441">
        <f t="shared" si="139"/>
        <v>665862.77172799956</v>
      </c>
    </row>
    <row r="442" spans="2:22">
      <c r="B442" s="4">
        <v>50041</v>
      </c>
      <c r="C442">
        <f t="shared" ref="C442:C452" si="148">(ROUNDUP(((C$441+F$441)*C382/C$381)/100,1)*100)</f>
        <v>494370.00000000006</v>
      </c>
      <c r="D442">
        <f>(ROUNDUP(((D$441+F$441)*((100+D$4)/100)*D382/D$381)/100,1)*100)</f>
        <v>494370.00000000006</v>
      </c>
      <c r="E442" s="5">
        <v>0</v>
      </c>
      <c r="F442">
        <f t="shared" si="130"/>
        <v>0</v>
      </c>
      <c r="G442">
        <f t="shared" si="142"/>
        <v>494370.00000000006</v>
      </c>
      <c r="H442">
        <f t="shared" si="131"/>
        <v>0</v>
      </c>
      <c r="I442">
        <f t="shared" si="132"/>
        <v>0</v>
      </c>
      <c r="J442">
        <f>(IF(OR(B442&lt;G$2,B442&gt;(F$2-2*365)),0,ROUNDUP(E$4*0.0833,0)))</f>
        <v>0</v>
      </c>
      <c r="K442">
        <f t="shared" si="144"/>
        <v>0</v>
      </c>
      <c r="L442">
        <f t="shared" si="145"/>
        <v>0</v>
      </c>
      <c r="M442">
        <f t="shared" si="146"/>
        <v>0</v>
      </c>
      <c r="N442">
        <f t="shared" si="147"/>
        <v>0</v>
      </c>
      <c r="O442">
        <f t="shared" si="124"/>
        <v>414770.6533333335</v>
      </c>
      <c r="P442">
        <f t="shared" si="133"/>
        <v>6943355.6496000001</v>
      </c>
      <c r="Q442">
        <f t="shared" si="134"/>
        <v>6484021.6495999973</v>
      </c>
      <c r="R442">
        <f t="shared" si="135"/>
        <v>459334</v>
      </c>
      <c r="S442">
        <f t="shared" si="136"/>
        <v>6277492.8778720004</v>
      </c>
      <c r="T442">
        <f t="shared" si="137"/>
        <v>2123509.6028360012</v>
      </c>
      <c r="U442">
        <f t="shared" si="138"/>
        <v>4819846.0467640003</v>
      </c>
      <c r="V442">
        <f t="shared" si="139"/>
        <v>665862.77172799956</v>
      </c>
    </row>
    <row r="443" spans="2:22">
      <c r="B443" s="4">
        <v>50072</v>
      </c>
      <c r="C443">
        <f t="shared" si="148"/>
        <v>494370.00000000006</v>
      </c>
      <c r="D443">
        <f>(ROUNDUP(((D$441+F$441)*((100+D$4)/100)*D383/D$381)/100,1)*100)</f>
        <v>494370.00000000006</v>
      </c>
      <c r="E443" s="5">
        <v>0</v>
      </c>
      <c r="F443">
        <f t="shared" si="130"/>
        <v>0</v>
      </c>
      <c r="G443">
        <f t="shared" si="142"/>
        <v>494370.00000000006</v>
      </c>
      <c r="H443">
        <f t="shared" si="131"/>
        <v>0</v>
      </c>
      <c r="I443">
        <f t="shared" si="132"/>
        <v>0</v>
      </c>
      <c r="J443">
        <f t="shared" ref="J443:J506" si="149">(IF(OR(B443&lt;G$2,B443&gt;(F$2-2*365)),0,ROUNDUP(E$4*0.0833,0)))</f>
        <v>0</v>
      </c>
      <c r="K443">
        <f t="shared" si="144"/>
        <v>0</v>
      </c>
      <c r="L443">
        <f t="shared" si="145"/>
        <v>0</v>
      </c>
      <c r="M443">
        <f t="shared" si="146"/>
        <v>0</v>
      </c>
      <c r="N443">
        <f t="shared" si="147"/>
        <v>0</v>
      </c>
      <c r="O443">
        <f t="shared" si="124"/>
        <v>417583.05333333352</v>
      </c>
      <c r="P443">
        <f t="shared" si="133"/>
        <v>6943355.6496000001</v>
      </c>
      <c r="Q443">
        <f t="shared" si="134"/>
        <v>6484021.6495999973</v>
      </c>
      <c r="R443">
        <f t="shared" si="135"/>
        <v>459334</v>
      </c>
      <c r="S443">
        <f t="shared" si="136"/>
        <v>6277492.8778720004</v>
      </c>
      <c r="T443">
        <f t="shared" si="137"/>
        <v>2123509.6028360012</v>
      </c>
      <c r="U443">
        <f t="shared" si="138"/>
        <v>4819846.0467640003</v>
      </c>
      <c r="V443">
        <f t="shared" si="139"/>
        <v>665862.77172799956</v>
      </c>
    </row>
    <row r="444" spans="2:22">
      <c r="B444" s="4">
        <v>50100</v>
      </c>
      <c r="C444">
        <f t="shared" si="148"/>
        <v>494370.00000000006</v>
      </c>
      <c r="D444">
        <f>(ROUNDUP(((D$441+F$441)*((100+D$4)/100)*D384/D$381)/100,1)*100)</f>
        <v>494370.00000000006</v>
      </c>
      <c r="E444" s="5">
        <v>0</v>
      </c>
      <c r="F444">
        <f t="shared" si="130"/>
        <v>0</v>
      </c>
      <c r="G444">
        <f t="shared" si="142"/>
        <v>494370.00000000006</v>
      </c>
      <c r="H444">
        <f t="shared" si="131"/>
        <v>0</v>
      </c>
      <c r="I444">
        <f t="shared" si="132"/>
        <v>0</v>
      </c>
      <c r="J444">
        <f t="shared" si="149"/>
        <v>0</v>
      </c>
      <c r="K444">
        <f t="shared" si="144"/>
        <v>0</v>
      </c>
      <c r="L444">
        <f t="shared" si="145"/>
        <v>0</v>
      </c>
      <c r="M444">
        <f t="shared" si="146"/>
        <v>0</v>
      </c>
      <c r="N444">
        <f t="shared" si="147"/>
        <v>0</v>
      </c>
      <c r="O444">
        <f t="shared" si="124"/>
        <v>420395.45333333343</v>
      </c>
      <c r="P444">
        <f t="shared" si="133"/>
        <v>6943355.6496000001</v>
      </c>
      <c r="Q444">
        <f t="shared" si="134"/>
        <v>6484021.6495999973</v>
      </c>
      <c r="R444">
        <f t="shared" si="135"/>
        <v>459334</v>
      </c>
      <c r="S444">
        <f t="shared" si="136"/>
        <v>6277492.8778720004</v>
      </c>
      <c r="T444">
        <f t="shared" si="137"/>
        <v>2123509.6028360012</v>
      </c>
      <c r="U444">
        <f t="shared" si="138"/>
        <v>4819846.0467640003</v>
      </c>
      <c r="V444">
        <f t="shared" si="139"/>
        <v>665862.77172799956</v>
      </c>
    </row>
    <row r="445" spans="2:22">
      <c r="B445" s="4">
        <v>50131</v>
      </c>
      <c r="C445">
        <f t="shared" si="148"/>
        <v>494370.00000000006</v>
      </c>
      <c r="D445">
        <f>(ROUNDUP(((D$441+F$441)*((100+D$4)/100)*D385/D$381)/100,1)*100)</f>
        <v>494370.00000000006</v>
      </c>
      <c r="E445" s="5">
        <f>E442+A$4</f>
        <v>2</v>
      </c>
      <c r="F445">
        <f t="shared" si="130"/>
        <v>9887.4000000000015</v>
      </c>
      <c r="G445">
        <f t="shared" si="142"/>
        <v>504257.40000000008</v>
      </c>
      <c r="H445">
        <f t="shared" si="131"/>
        <v>0</v>
      </c>
      <c r="I445">
        <f t="shared" si="132"/>
        <v>0</v>
      </c>
      <c r="J445">
        <f t="shared" si="149"/>
        <v>0</v>
      </c>
      <c r="K445">
        <f t="shared" si="144"/>
        <v>0</v>
      </c>
      <c r="L445">
        <f t="shared" si="145"/>
        <v>0</v>
      </c>
      <c r="M445">
        <f t="shared" si="146"/>
        <v>0</v>
      </c>
      <c r="N445">
        <f t="shared" si="147"/>
        <v>0</v>
      </c>
      <c r="O445">
        <f t="shared" si="124"/>
        <v>423295.11333333346</v>
      </c>
      <c r="P445">
        <f t="shared" si="133"/>
        <v>6943355.6496000001</v>
      </c>
      <c r="Q445">
        <f t="shared" si="134"/>
        <v>6484021.6495999973</v>
      </c>
      <c r="R445">
        <f t="shared" si="135"/>
        <v>459334</v>
      </c>
      <c r="S445">
        <f t="shared" si="136"/>
        <v>6277492.8778720004</v>
      </c>
      <c r="T445">
        <f t="shared" si="137"/>
        <v>2123509.6028360012</v>
      </c>
      <c r="U445">
        <f t="shared" si="138"/>
        <v>4819846.0467640003</v>
      </c>
      <c r="V445">
        <f t="shared" si="139"/>
        <v>665862.77172799956</v>
      </c>
    </row>
    <row r="446" spans="2:22">
      <c r="B446" s="4">
        <v>50161</v>
      </c>
      <c r="C446">
        <f t="shared" si="148"/>
        <v>494370.00000000006</v>
      </c>
      <c r="D446">
        <f>(ROUNDUP(((D$441+F$441)*((100+D$4)/100)*D386/D$381)/100,1)*100)</f>
        <v>494370.00000000006</v>
      </c>
      <c r="E446" s="5">
        <f t="shared" ref="E446:E509" si="150">E443+A$4</f>
        <v>2</v>
      </c>
      <c r="F446">
        <f t="shared" si="130"/>
        <v>9887.4000000000015</v>
      </c>
      <c r="G446">
        <f t="shared" si="142"/>
        <v>504257.40000000008</v>
      </c>
      <c r="H446">
        <f t="shared" si="131"/>
        <v>0</v>
      </c>
      <c r="I446">
        <f t="shared" si="132"/>
        <v>0</v>
      </c>
      <c r="J446">
        <f t="shared" si="149"/>
        <v>0</v>
      </c>
      <c r="K446">
        <f t="shared" si="144"/>
        <v>0</v>
      </c>
      <c r="L446">
        <f t="shared" si="145"/>
        <v>0</v>
      </c>
      <c r="M446">
        <f t="shared" si="146"/>
        <v>0</v>
      </c>
      <c r="N446">
        <f t="shared" si="147"/>
        <v>0</v>
      </c>
      <c r="O446">
        <f t="shared" si="124"/>
        <v>426194.77333333337</v>
      </c>
      <c r="P446">
        <f t="shared" si="133"/>
        <v>6943355.6496000001</v>
      </c>
      <c r="Q446">
        <f t="shared" si="134"/>
        <v>6484021.6495999973</v>
      </c>
      <c r="R446">
        <f t="shared" si="135"/>
        <v>459334</v>
      </c>
      <c r="S446">
        <f t="shared" si="136"/>
        <v>6277492.8778720004</v>
      </c>
      <c r="T446">
        <f t="shared" si="137"/>
        <v>2123509.6028360012</v>
      </c>
      <c r="U446">
        <f t="shared" si="138"/>
        <v>4819846.0467640003</v>
      </c>
      <c r="V446">
        <f t="shared" si="139"/>
        <v>665862.77172799956</v>
      </c>
    </row>
    <row r="447" spans="2:22">
      <c r="B447" s="4">
        <v>50192</v>
      </c>
      <c r="C447">
        <f t="shared" si="148"/>
        <v>524170.00000000006</v>
      </c>
      <c r="D447">
        <f>(ROUNDUP(((D$441+F$441)*((100+D$4)/100)*D387/D$381)/100,1)*100)</f>
        <v>524170.00000000006</v>
      </c>
      <c r="E447" s="5">
        <f t="shared" si="150"/>
        <v>2</v>
      </c>
      <c r="F447">
        <f t="shared" si="130"/>
        <v>10483.400000000001</v>
      </c>
      <c r="G447">
        <f t="shared" si="142"/>
        <v>534653.4</v>
      </c>
      <c r="H447">
        <f t="shared" si="131"/>
        <v>0</v>
      </c>
      <c r="I447">
        <f t="shared" si="132"/>
        <v>0</v>
      </c>
      <c r="J447">
        <f t="shared" si="149"/>
        <v>0</v>
      </c>
      <c r="K447">
        <f t="shared" si="144"/>
        <v>0</v>
      </c>
      <c r="L447">
        <f t="shared" si="145"/>
        <v>0</v>
      </c>
      <c r="M447">
        <f t="shared" si="146"/>
        <v>0</v>
      </c>
      <c r="N447">
        <f t="shared" si="147"/>
        <v>0</v>
      </c>
      <c r="O447">
        <f t="shared" si="124"/>
        <v>429269.22666666674</v>
      </c>
      <c r="P447">
        <f t="shared" si="133"/>
        <v>6943355.6496000001</v>
      </c>
      <c r="Q447">
        <f t="shared" si="134"/>
        <v>6484021.6495999973</v>
      </c>
      <c r="R447">
        <f t="shared" si="135"/>
        <v>459334</v>
      </c>
      <c r="S447">
        <f t="shared" si="136"/>
        <v>6277492.8778720004</v>
      </c>
      <c r="T447">
        <f t="shared" si="137"/>
        <v>2123509.6028360012</v>
      </c>
      <c r="U447">
        <f t="shared" si="138"/>
        <v>4819846.0467640003</v>
      </c>
      <c r="V447">
        <f t="shared" si="139"/>
        <v>665862.77172799956</v>
      </c>
    </row>
    <row r="448" spans="2:22">
      <c r="B448" s="4">
        <v>50222</v>
      </c>
      <c r="C448">
        <f t="shared" si="148"/>
        <v>524170.00000000006</v>
      </c>
      <c r="D448">
        <f>(ROUNDUP(((D$441+F$441)*((100+D$4)/100)*D388/D$381)/100,1)*100)</f>
        <v>524170.00000000006</v>
      </c>
      <c r="E448" s="5">
        <f t="shared" si="150"/>
        <v>4</v>
      </c>
      <c r="F448">
        <f t="shared" si="130"/>
        <v>20966.800000000003</v>
      </c>
      <c r="G448">
        <f t="shared" si="142"/>
        <v>545136.80000000005</v>
      </c>
      <c r="H448">
        <f t="shared" si="131"/>
        <v>0</v>
      </c>
      <c r="I448">
        <f t="shared" si="132"/>
        <v>0</v>
      </c>
      <c r="J448">
        <f t="shared" si="149"/>
        <v>0</v>
      </c>
      <c r="K448">
        <f t="shared" si="144"/>
        <v>0</v>
      </c>
      <c r="L448">
        <f t="shared" si="145"/>
        <v>0</v>
      </c>
      <c r="M448">
        <f t="shared" si="146"/>
        <v>0</v>
      </c>
      <c r="N448">
        <f t="shared" si="147"/>
        <v>0</v>
      </c>
      <c r="O448">
        <f t="shared" si="124"/>
        <v>432436.2</v>
      </c>
      <c r="P448">
        <f t="shared" si="133"/>
        <v>6943355.6496000001</v>
      </c>
      <c r="Q448">
        <f t="shared" si="134"/>
        <v>6484021.6495999973</v>
      </c>
      <c r="R448">
        <f t="shared" si="135"/>
        <v>459334</v>
      </c>
      <c r="S448">
        <f t="shared" si="136"/>
        <v>6277492.8778720004</v>
      </c>
      <c r="T448">
        <f t="shared" si="137"/>
        <v>2123509.6028360012</v>
      </c>
      <c r="U448">
        <f t="shared" si="138"/>
        <v>4819846.0467640003</v>
      </c>
      <c r="V448">
        <f t="shared" si="139"/>
        <v>665862.77172799956</v>
      </c>
    </row>
    <row r="449" spans="2:22">
      <c r="B449" s="4">
        <v>50253</v>
      </c>
      <c r="C449">
        <f t="shared" si="148"/>
        <v>524170.00000000006</v>
      </c>
      <c r="D449">
        <f>(ROUNDUP(((D$441+F$441)*((100+D$4)/100)*D389/D$381)/100,1)*100)</f>
        <v>524170.00000000006</v>
      </c>
      <c r="E449" s="5">
        <f t="shared" si="150"/>
        <v>4</v>
      </c>
      <c r="F449">
        <f t="shared" si="130"/>
        <v>20966.800000000003</v>
      </c>
      <c r="G449">
        <f t="shared" si="142"/>
        <v>545136.80000000005</v>
      </c>
      <c r="H449">
        <f t="shared" si="131"/>
        <v>0</v>
      </c>
      <c r="I449">
        <f t="shared" si="132"/>
        <v>0</v>
      </c>
      <c r="J449">
        <f t="shared" si="149"/>
        <v>0</v>
      </c>
      <c r="K449">
        <f t="shared" si="144"/>
        <v>0</v>
      </c>
      <c r="L449">
        <f t="shared" si="145"/>
        <v>0</v>
      </c>
      <c r="M449">
        <f t="shared" si="146"/>
        <v>0</v>
      </c>
      <c r="N449">
        <f t="shared" si="147"/>
        <v>0</v>
      </c>
      <c r="O449">
        <f t="shared" si="124"/>
        <v>435603.1733333334</v>
      </c>
      <c r="P449">
        <f t="shared" si="133"/>
        <v>6943355.6496000001</v>
      </c>
      <c r="Q449">
        <f t="shared" si="134"/>
        <v>6484021.6495999973</v>
      </c>
      <c r="R449">
        <f t="shared" si="135"/>
        <v>459334</v>
      </c>
      <c r="S449">
        <f t="shared" si="136"/>
        <v>6277492.8778720004</v>
      </c>
      <c r="T449">
        <f t="shared" si="137"/>
        <v>2123509.6028360012</v>
      </c>
      <c r="U449">
        <f t="shared" si="138"/>
        <v>4819846.0467640003</v>
      </c>
      <c r="V449">
        <f t="shared" si="139"/>
        <v>665862.77172799956</v>
      </c>
    </row>
    <row r="450" spans="2:22">
      <c r="B450" s="4">
        <v>50284</v>
      </c>
      <c r="C450">
        <f t="shared" si="148"/>
        <v>524170.00000000006</v>
      </c>
      <c r="D450">
        <f>(ROUNDUP(((D$441+F$441)*((100+D$4)/100)*D390/D$381)/100,1)*100)</f>
        <v>524170.00000000006</v>
      </c>
      <c r="E450" s="5">
        <f t="shared" si="150"/>
        <v>4</v>
      </c>
      <c r="F450">
        <f t="shared" si="130"/>
        <v>20966.800000000003</v>
      </c>
      <c r="G450">
        <f t="shared" si="142"/>
        <v>545136.80000000005</v>
      </c>
      <c r="H450">
        <f t="shared" si="131"/>
        <v>0</v>
      </c>
      <c r="I450">
        <f t="shared" si="132"/>
        <v>0</v>
      </c>
      <c r="J450">
        <f t="shared" si="149"/>
        <v>0</v>
      </c>
      <c r="K450">
        <f t="shared" si="144"/>
        <v>0</v>
      </c>
      <c r="L450">
        <f t="shared" si="145"/>
        <v>0</v>
      </c>
      <c r="M450">
        <f t="shared" si="146"/>
        <v>0</v>
      </c>
      <c r="N450">
        <f t="shared" si="147"/>
        <v>0</v>
      </c>
      <c r="O450">
        <f t="shared" si="124"/>
        <v>438770.14666666667</v>
      </c>
      <c r="P450">
        <f t="shared" si="133"/>
        <v>6943355.6496000001</v>
      </c>
      <c r="Q450">
        <f t="shared" si="134"/>
        <v>6484021.6495999973</v>
      </c>
      <c r="R450">
        <f t="shared" si="135"/>
        <v>459334</v>
      </c>
      <c r="S450">
        <f t="shared" si="136"/>
        <v>6277492.8778720004</v>
      </c>
      <c r="T450">
        <f t="shared" si="137"/>
        <v>2123509.6028360012</v>
      </c>
      <c r="U450">
        <f t="shared" si="138"/>
        <v>4819846.0467640003</v>
      </c>
      <c r="V450">
        <f t="shared" si="139"/>
        <v>665862.77172799956</v>
      </c>
    </row>
    <row r="451" spans="2:22">
      <c r="B451" s="4">
        <v>50314</v>
      </c>
      <c r="C451">
        <f t="shared" si="148"/>
        <v>524170.00000000006</v>
      </c>
      <c r="D451">
        <f>(ROUNDUP(((D$441+F$441)*((100+D$4)/100)*D391/D$381)/100,1)*100)</f>
        <v>524170.00000000006</v>
      </c>
      <c r="E451" s="5">
        <f t="shared" si="150"/>
        <v>6</v>
      </c>
      <c r="F451">
        <f t="shared" si="130"/>
        <v>31450.200000000004</v>
      </c>
      <c r="G451">
        <f t="shared" si="142"/>
        <v>555620.20000000007</v>
      </c>
      <c r="H451">
        <f t="shared" si="131"/>
        <v>0</v>
      </c>
      <c r="I451">
        <f t="shared" si="132"/>
        <v>0</v>
      </c>
      <c r="J451">
        <f t="shared" si="149"/>
        <v>0</v>
      </c>
      <c r="K451">
        <f t="shared" si="144"/>
        <v>0</v>
      </c>
      <c r="L451">
        <f t="shared" si="145"/>
        <v>0</v>
      </c>
      <c r="M451">
        <f t="shared" si="146"/>
        <v>0</v>
      </c>
      <c r="N451">
        <f t="shared" si="147"/>
        <v>0</v>
      </c>
      <c r="O451">
        <f t="shared" si="124"/>
        <v>442029.64</v>
      </c>
      <c r="P451">
        <f t="shared" si="133"/>
        <v>6943355.6496000001</v>
      </c>
      <c r="Q451">
        <f t="shared" si="134"/>
        <v>6484021.6495999973</v>
      </c>
      <c r="R451">
        <f t="shared" si="135"/>
        <v>459334</v>
      </c>
      <c r="S451">
        <f t="shared" si="136"/>
        <v>6277492.8778720004</v>
      </c>
      <c r="T451">
        <f t="shared" si="137"/>
        <v>2123509.6028360012</v>
      </c>
      <c r="U451">
        <f t="shared" si="138"/>
        <v>4819846.0467640003</v>
      </c>
      <c r="V451">
        <f t="shared" si="139"/>
        <v>665862.77172799956</v>
      </c>
    </row>
    <row r="452" spans="2:22">
      <c r="B452" s="4">
        <v>50345</v>
      </c>
      <c r="C452">
        <f t="shared" si="148"/>
        <v>524170.00000000006</v>
      </c>
      <c r="D452">
        <f>(ROUNDUP(((D$441+F$441)*((100+D$4)/100)*D392/D$381)/100,1)*100)</f>
        <v>524170.00000000006</v>
      </c>
      <c r="E452" s="5">
        <f t="shared" si="150"/>
        <v>6</v>
      </c>
      <c r="F452">
        <f t="shared" si="130"/>
        <v>31450.200000000004</v>
      </c>
      <c r="G452">
        <f t="shared" si="142"/>
        <v>555620.20000000007</v>
      </c>
      <c r="H452">
        <f t="shared" si="131"/>
        <v>0</v>
      </c>
      <c r="I452">
        <f t="shared" si="132"/>
        <v>0</v>
      </c>
      <c r="J452">
        <f t="shared" si="149"/>
        <v>0</v>
      </c>
      <c r="K452">
        <f t="shared" si="144"/>
        <v>0</v>
      </c>
      <c r="L452">
        <f t="shared" si="145"/>
        <v>0</v>
      </c>
      <c r="M452">
        <f t="shared" si="146"/>
        <v>0</v>
      </c>
      <c r="N452">
        <f t="shared" si="147"/>
        <v>0</v>
      </c>
      <c r="O452">
        <f t="shared" si="124"/>
        <v>445289.13333333336</v>
      </c>
      <c r="P452">
        <f t="shared" si="133"/>
        <v>6943355.6496000001</v>
      </c>
      <c r="Q452">
        <f t="shared" si="134"/>
        <v>6484021.6495999973</v>
      </c>
      <c r="R452">
        <f t="shared" si="135"/>
        <v>459334</v>
      </c>
      <c r="S452">
        <f t="shared" si="136"/>
        <v>6277492.8778720004</v>
      </c>
      <c r="T452">
        <f t="shared" si="137"/>
        <v>2123509.6028360012</v>
      </c>
      <c r="U452">
        <f t="shared" si="138"/>
        <v>4819846.0467640003</v>
      </c>
      <c r="V452">
        <f t="shared" si="139"/>
        <v>665862.77172799956</v>
      </c>
    </row>
    <row r="453" spans="2:22">
      <c r="B453" s="4">
        <v>50375</v>
      </c>
      <c r="C453">
        <f t="shared" ref="C453" si="151">IF(OR(B453&gt;F1,G1&lt;B453),0,(ROUNDUP(((C$441+F$441)*C393/C$381)/100,1)*100))</f>
        <v>524170.00000000006</v>
      </c>
      <c r="D453">
        <f>(ROUNDUP(((D$441+F$441)*((100+D$4)/100)*D393/D$381)/100,1)*100)</f>
        <v>524170.00000000006</v>
      </c>
      <c r="E453" s="5">
        <f t="shared" si="150"/>
        <v>6</v>
      </c>
      <c r="F453">
        <f t="shared" si="130"/>
        <v>31450.200000000004</v>
      </c>
      <c r="G453">
        <f t="shared" si="142"/>
        <v>555620.20000000007</v>
      </c>
      <c r="H453">
        <f t="shared" si="131"/>
        <v>0</v>
      </c>
      <c r="I453">
        <f t="shared" si="132"/>
        <v>0</v>
      </c>
      <c r="J453">
        <f t="shared" si="149"/>
        <v>0</v>
      </c>
      <c r="K453">
        <f t="shared" si="144"/>
        <v>0</v>
      </c>
      <c r="L453">
        <f t="shared" si="145"/>
        <v>0</v>
      </c>
      <c r="M453">
        <f t="shared" si="146"/>
        <v>0</v>
      </c>
      <c r="N453">
        <f t="shared" si="147"/>
        <v>0</v>
      </c>
      <c r="O453">
        <f t="shared" si="124"/>
        <v>448548.62666666665</v>
      </c>
      <c r="P453">
        <f t="shared" si="133"/>
        <v>6943355.6496000001</v>
      </c>
      <c r="Q453">
        <f t="shared" si="134"/>
        <v>6484021.6495999973</v>
      </c>
      <c r="R453">
        <f t="shared" si="135"/>
        <v>459334</v>
      </c>
      <c r="S453">
        <f t="shared" si="136"/>
        <v>6277492.8778720004</v>
      </c>
      <c r="T453">
        <f t="shared" si="137"/>
        <v>2123509.6028360012</v>
      </c>
      <c r="U453">
        <f t="shared" si="138"/>
        <v>4819846.0467640003</v>
      </c>
      <c r="V453">
        <f t="shared" si="139"/>
        <v>665862.77172799956</v>
      </c>
    </row>
    <row r="454" spans="2:22">
      <c r="B454" s="4">
        <v>50406</v>
      </c>
      <c r="C454">
        <f>IF(AND(B454&gt;F$2,G$2&lt;B454),0,(ROUNDUP(((C$441+F$441)*C394/C$381)/100,1)*100))</f>
        <v>524170.00000000006</v>
      </c>
      <c r="D454">
        <f>(ROUNDUP(((D$441+F$441)*((100+D$4)/100)*D394/D$381)/100,1)*100)</f>
        <v>524170.00000000006</v>
      </c>
      <c r="E454" s="5">
        <f t="shared" si="150"/>
        <v>8</v>
      </c>
      <c r="F454">
        <f t="shared" si="130"/>
        <v>41933.600000000006</v>
      </c>
      <c r="G454">
        <f t="shared" si="142"/>
        <v>566103.60000000009</v>
      </c>
      <c r="H454">
        <f t="shared" si="131"/>
        <v>0</v>
      </c>
      <c r="I454">
        <f t="shared" si="132"/>
        <v>0</v>
      </c>
      <c r="J454">
        <f t="shared" si="149"/>
        <v>0</v>
      </c>
      <c r="K454">
        <f t="shared" si="144"/>
        <v>0</v>
      </c>
      <c r="L454">
        <f t="shared" si="145"/>
        <v>0</v>
      </c>
      <c r="M454">
        <f t="shared" si="146"/>
        <v>0</v>
      </c>
      <c r="N454">
        <f t="shared" si="147"/>
        <v>0</v>
      </c>
      <c r="O454">
        <f t="shared" ref="O454:O517" si="152">(IF(OR(B454&lt;G$2,B454&gt;F$2),0,SUM(G395:G454)/60))</f>
        <v>451900.63999999996</v>
      </c>
      <c r="P454">
        <f t="shared" si="133"/>
        <v>6943355.6496000001</v>
      </c>
      <c r="Q454">
        <f t="shared" si="134"/>
        <v>6484021.6495999973</v>
      </c>
      <c r="R454">
        <f t="shared" si="135"/>
        <v>459334</v>
      </c>
      <c r="S454">
        <f t="shared" si="136"/>
        <v>6277492.8778720004</v>
      </c>
      <c r="T454">
        <f t="shared" si="137"/>
        <v>2123509.6028360012</v>
      </c>
      <c r="U454">
        <f t="shared" si="138"/>
        <v>4819846.0467640003</v>
      </c>
      <c r="V454">
        <f t="shared" si="139"/>
        <v>665862.77172799956</v>
      </c>
    </row>
    <row r="455" spans="2:22">
      <c r="B455" s="4">
        <v>50437</v>
      </c>
      <c r="C455">
        <f>IF(AND(B455&gt;F$2,G$2&lt;B455),0,(ROUNDUP(((C$441+F$441)*C395/C$381)/100,1)*100))</f>
        <v>524170.00000000006</v>
      </c>
      <c r="D455">
        <f>(ROUNDUP(((D$441+F$441)*((100+D$4)/100)*D395/D$381)/100,1)*100)</f>
        <v>524170.00000000006</v>
      </c>
      <c r="E455" s="5">
        <f t="shared" si="150"/>
        <v>8</v>
      </c>
      <c r="F455">
        <f t="shared" si="130"/>
        <v>41933.600000000006</v>
      </c>
      <c r="G455">
        <f t="shared" si="142"/>
        <v>566103.60000000009</v>
      </c>
      <c r="H455">
        <f t="shared" si="131"/>
        <v>0</v>
      </c>
      <c r="I455">
        <f t="shared" si="132"/>
        <v>0</v>
      </c>
      <c r="J455">
        <f t="shared" si="149"/>
        <v>0</v>
      </c>
      <c r="K455">
        <f t="shared" si="144"/>
        <v>0</v>
      </c>
      <c r="L455">
        <f t="shared" si="145"/>
        <v>0</v>
      </c>
      <c r="M455">
        <f t="shared" si="146"/>
        <v>0</v>
      </c>
      <c r="N455">
        <f t="shared" si="147"/>
        <v>0</v>
      </c>
      <c r="O455">
        <f t="shared" si="152"/>
        <v>455252.65333333332</v>
      </c>
      <c r="P455">
        <f t="shared" si="133"/>
        <v>6943355.6496000001</v>
      </c>
      <c r="Q455">
        <f t="shared" si="134"/>
        <v>6484021.6495999973</v>
      </c>
      <c r="R455">
        <f t="shared" si="135"/>
        <v>459334</v>
      </c>
      <c r="S455">
        <f t="shared" si="136"/>
        <v>6277492.8778720004</v>
      </c>
      <c r="T455">
        <f t="shared" si="137"/>
        <v>2123509.6028360012</v>
      </c>
      <c r="U455">
        <f t="shared" si="138"/>
        <v>4819846.0467640003</v>
      </c>
      <c r="V455">
        <f t="shared" si="139"/>
        <v>665862.77172799956</v>
      </c>
    </row>
    <row r="456" spans="2:22">
      <c r="B456" s="4">
        <v>50465</v>
      </c>
      <c r="C456">
        <f>IF(AND(B456&gt;F$2,G$2&lt;B456),0,(ROUNDUP(((C$441+F$441)*C396/C$381)/100,1)*100))</f>
        <v>524170.00000000006</v>
      </c>
      <c r="D456">
        <f>(ROUNDUP(((D$441+F$441)*((100+D$4)/100)*D396/D$381)/100,1)*100)</f>
        <v>524170.00000000006</v>
      </c>
      <c r="E456" s="5">
        <f t="shared" si="150"/>
        <v>8</v>
      </c>
      <c r="F456">
        <f t="shared" si="130"/>
        <v>41933.600000000006</v>
      </c>
      <c r="G456">
        <f t="shared" si="142"/>
        <v>566103.60000000009</v>
      </c>
      <c r="H456">
        <f t="shared" si="131"/>
        <v>0</v>
      </c>
      <c r="I456">
        <f t="shared" si="132"/>
        <v>0</v>
      </c>
      <c r="J456">
        <f t="shared" si="149"/>
        <v>0</v>
      </c>
      <c r="K456">
        <f t="shared" si="144"/>
        <v>0</v>
      </c>
      <c r="L456">
        <f t="shared" si="145"/>
        <v>0</v>
      </c>
      <c r="M456">
        <f t="shared" si="146"/>
        <v>0</v>
      </c>
      <c r="N456">
        <f t="shared" si="147"/>
        <v>0</v>
      </c>
      <c r="O456">
        <f t="shared" si="152"/>
        <v>458604.66666666674</v>
      </c>
      <c r="P456">
        <f t="shared" si="133"/>
        <v>6943355.6496000001</v>
      </c>
      <c r="Q456">
        <f t="shared" si="134"/>
        <v>6484021.6495999973</v>
      </c>
      <c r="R456">
        <f t="shared" si="135"/>
        <v>459334</v>
      </c>
      <c r="S456">
        <f t="shared" si="136"/>
        <v>6277492.8778720004</v>
      </c>
      <c r="T456">
        <f t="shared" si="137"/>
        <v>2123509.6028360012</v>
      </c>
      <c r="U456">
        <f t="shared" si="138"/>
        <v>4819846.0467640003</v>
      </c>
      <c r="V456">
        <f t="shared" si="139"/>
        <v>665862.77172799956</v>
      </c>
    </row>
    <row r="457" spans="2:22">
      <c r="B457" s="4">
        <v>50496</v>
      </c>
      <c r="C457">
        <f t="shared" ref="C457:C501" si="153">(ROUNDUP(((C$441+F$441)*C397/C$381)/100,1)*100)</f>
        <v>524170.00000000006</v>
      </c>
      <c r="D457">
        <f>(ROUNDUP(((D$441+F$441)*((100+D$4)/100)*D397/D$381)/100,1)*100)</f>
        <v>524170.00000000006</v>
      </c>
      <c r="E457" s="5">
        <f t="shared" si="150"/>
        <v>10</v>
      </c>
      <c r="F457">
        <f t="shared" si="130"/>
        <v>52417.000000000007</v>
      </c>
      <c r="G457">
        <f t="shared" si="142"/>
        <v>0</v>
      </c>
      <c r="H457">
        <f t="shared" si="131"/>
        <v>0</v>
      </c>
      <c r="I457">
        <f t="shared" si="132"/>
        <v>0</v>
      </c>
      <c r="J457">
        <f t="shared" si="149"/>
        <v>0</v>
      </c>
      <c r="K457">
        <f t="shared" si="144"/>
        <v>0</v>
      </c>
      <c r="L457">
        <f t="shared" si="145"/>
        <v>0</v>
      </c>
      <c r="M457">
        <f t="shared" si="146"/>
        <v>0</v>
      </c>
      <c r="N457">
        <f t="shared" si="147"/>
        <v>0</v>
      </c>
      <c r="O457">
        <f t="shared" si="152"/>
        <v>0</v>
      </c>
      <c r="P457">
        <f t="shared" si="133"/>
        <v>6943355.6496000001</v>
      </c>
      <c r="Q457">
        <f t="shared" si="134"/>
        <v>6484021.6495999973</v>
      </c>
      <c r="R457">
        <f t="shared" si="135"/>
        <v>459334</v>
      </c>
      <c r="S457">
        <f t="shared" si="136"/>
        <v>6277492.8778720004</v>
      </c>
      <c r="T457">
        <f t="shared" si="137"/>
        <v>2123509.6028360012</v>
      </c>
      <c r="U457">
        <f t="shared" si="138"/>
        <v>4819846.0467640003</v>
      </c>
      <c r="V457">
        <f t="shared" si="139"/>
        <v>665862.77172799956</v>
      </c>
    </row>
    <row r="458" spans="2:22">
      <c r="B458" s="4">
        <v>50526</v>
      </c>
      <c r="C458">
        <f t="shared" si="153"/>
        <v>524170.00000000006</v>
      </c>
      <c r="D458">
        <f>(ROUNDUP(((D$441+F$441)*((100+D$4)/100)*D398/D$381)/100,1)*100)</f>
        <v>524170.00000000006</v>
      </c>
      <c r="E458" s="5">
        <f t="shared" si="150"/>
        <v>10</v>
      </c>
      <c r="F458">
        <f t="shared" ref="F458:F521" si="154">C458*E458/100</f>
        <v>52417.000000000007</v>
      </c>
      <c r="G458">
        <f t="shared" si="142"/>
        <v>0</v>
      </c>
      <c r="H458">
        <f t="shared" ref="H458:H521" si="155">(IF(OR(B458&lt;G$2,(B458&gt;F$2-2*365)),0,G458*0.12))</f>
        <v>0</v>
      </c>
      <c r="I458">
        <f t="shared" ref="I458:I521" si="156">(IF(OR(B458&lt;G$2,B458&gt;(F$2-2*365)),0,H458-J458))</f>
        <v>0</v>
      </c>
      <c r="J458">
        <f t="shared" si="149"/>
        <v>0</v>
      </c>
      <c r="K458">
        <f t="shared" si="144"/>
        <v>0</v>
      </c>
      <c r="L458">
        <f t="shared" si="145"/>
        <v>0</v>
      </c>
      <c r="M458">
        <f t="shared" si="146"/>
        <v>0</v>
      </c>
      <c r="N458">
        <f t="shared" si="147"/>
        <v>0</v>
      </c>
      <c r="O458">
        <f t="shared" si="152"/>
        <v>0</v>
      </c>
      <c r="P458">
        <f t="shared" si="133"/>
        <v>0</v>
      </c>
      <c r="Q458">
        <f t="shared" si="134"/>
        <v>0</v>
      </c>
      <c r="R458">
        <f t="shared" si="135"/>
        <v>0</v>
      </c>
      <c r="S458">
        <f t="shared" si="136"/>
        <v>0</v>
      </c>
      <c r="T458">
        <f t="shared" si="137"/>
        <v>0</v>
      </c>
      <c r="U458">
        <f t="shared" si="138"/>
        <v>0</v>
      </c>
      <c r="V458">
        <f t="shared" si="139"/>
        <v>0</v>
      </c>
    </row>
    <row r="459" spans="2:22">
      <c r="B459" s="4">
        <v>50557</v>
      </c>
      <c r="C459">
        <f t="shared" si="153"/>
        <v>540220.00000000012</v>
      </c>
      <c r="D459">
        <f>(ROUNDUP(((D$441+F$441)*((100+D$4)/100)*D399/D$381)/100,1)*100)</f>
        <v>540220.00000000012</v>
      </c>
      <c r="E459" s="5">
        <f t="shared" si="150"/>
        <v>10</v>
      </c>
      <c r="F459">
        <f t="shared" si="154"/>
        <v>54022.000000000007</v>
      </c>
      <c r="G459">
        <f t="shared" si="142"/>
        <v>0</v>
      </c>
      <c r="H459">
        <f t="shared" si="155"/>
        <v>0</v>
      </c>
      <c r="I459">
        <f t="shared" si="156"/>
        <v>0</v>
      </c>
      <c r="J459">
        <f t="shared" si="149"/>
        <v>0</v>
      </c>
      <c r="K459">
        <f t="shared" si="144"/>
        <v>0</v>
      </c>
      <c r="L459">
        <f t="shared" si="145"/>
        <v>0</v>
      </c>
      <c r="M459">
        <f t="shared" si="146"/>
        <v>0</v>
      </c>
      <c r="N459">
        <f t="shared" si="147"/>
        <v>0</v>
      </c>
      <c r="O459">
        <f t="shared" si="152"/>
        <v>0</v>
      </c>
      <c r="P459">
        <f t="shared" ref="P459:P522" si="157">(IF(OR(B458&lt;G$2,B458&gt;F$2),0,P458+H458))</f>
        <v>0</v>
      </c>
      <c r="Q459">
        <f t="shared" ref="Q459:Q522" si="158">(IF(OR(B458&lt;G$2,B458&gt;F$2),0,Q458+I458))</f>
        <v>0</v>
      </c>
      <c r="R459">
        <f t="shared" ref="R459:R522" si="159">(IF(OR(B458&lt;G$2,B458&gt;F$2),0,R458+J458))</f>
        <v>0</v>
      </c>
      <c r="S459">
        <f t="shared" ref="S459:S522" si="160">(IF(OR(B458&lt;G$2,B458&gt;F$2),0,S458+K458))</f>
        <v>0</v>
      </c>
      <c r="T459">
        <f t="shared" ref="T459:T522" si="161">(IF(OR(B458&lt;G$2,B458&gt;F$2),0,T458+L458))</f>
        <v>0</v>
      </c>
      <c r="U459">
        <f t="shared" ref="U459:U522" si="162">(IF(OR(B458&lt;G$2,B458&gt;F$2),0,U458+M458))</f>
        <v>0</v>
      </c>
      <c r="V459">
        <f t="shared" ref="V459:V522" si="163">(IF(OR(B458&lt;G$2,B458&gt;F$2),0,V458+N458))</f>
        <v>0</v>
      </c>
    </row>
    <row r="460" spans="2:22">
      <c r="B460" s="4">
        <v>50587</v>
      </c>
      <c r="C460">
        <f t="shared" si="153"/>
        <v>540220.00000000012</v>
      </c>
      <c r="D460">
        <f>(ROUNDUP(((D$441+F$441)*((100+D$4)/100)*D400/D$381)/100,1)*100)</f>
        <v>540220.00000000012</v>
      </c>
      <c r="E460" s="5">
        <f t="shared" si="150"/>
        <v>12</v>
      </c>
      <c r="F460">
        <f t="shared" si="154"/>
        <v>64826.400000000016</v>
      </c>
      <c r="G460">
        <f t="shared" si="142"/>
        <v>0</v>
      </c>
      <c r="H460">
        <f t="shared" si="155"/>
        <v>0</v>
      </c>
      <c r="I460">
        <f t="shared" si="156"/>
        <v>0</v>
      </c>
      <c r="J460">
        <f t="shared" si="149"/>
        <v>0</v>
      </c>
      <c r="K460">
        <f t="shared" si="144"/>
        <v>0</v>
      </c>
      <c r="L460">
        <f t="shared" si="145"/>
        <v>0</v>
      </c>
      <c r="M460">
        <f t="shared" si="146"/>
        <v>0</v>
      </c>
      <c r="N460">
        <f t="shared" si="147"/>
        <v>0</v>
      </c>
      <c r="O460">
        <f t="shared" si="152"/>
        <v>0</v>
      </c>
      <c r="P460">
        <f t="shared" si="157"/>
        <v>0</v>
      </c>
      <c r="Q460">
        <f t="shared" si="158"/>
        <v>0</v>
      </c>
      <c r="R460">
        <f t="shared" si="159"/>
        <v>0</v>
      </c>
      <c r="S460">
        <f t="shared" si="160"/>
        <v>0</v>
      </c>
      <c r="T460">
        <f t="shared" si="161"/>
        <v>0</v>
      </c>
      <c r="U460">
        <f t="shared" si="162"/>
        <v>0</v>
      </c>
      <c r="V460">
        <f t="shared" si="163"/>
        <v>0</v>
      </c>
    </row>
    <row r="461" spans="2:22">
      <c r="B461" s="4">
        <v>50618</v>
      </c>
      <c r="C461">
        <f t="shared" si="153"/>
        <v>540220.00000000012</v>
      </c>
      <c r="D461">
        <f>(ROUNDUP(((D$441+F$441)*((100+D$4)/100)*D401/D$381)/100,1)*100)</f>
        <v>540220.00000000012</v>
      </c>
      <c r="E461" s="5">
        <f t="shared" si="150"/>
        <v>12</v>
      </c>
      <c r="F461">
        <f t="shared" si="154"/>
        <v>64826.400000000016</v>
      </c>
      <c r="G461">
        <f t="shared" si="142"/>
        <v>0</v>
      </c>
      <c r="H461">
        <f t="shared" si="155"/>
        <v>0</v>
      </c>
      <c r="I461">
        <f t="shared" si="156"/>
        <v>0</v>
      </c>
      <c r="J461">
        <f t="shared" si="149"/>
        <v>0</v>
      </c>
      <c r="K461">
        <f t="shared" si="144"/>
        <v>0</v>
      </c>
      <c r="L461">
        <f t="shared" si="145"/>
        <v>0</v>
      </c>
      <c r="M461">
        <f t="shared" si="146"/>
        <v>0</v>
      </c>
      <c r="N461">
        <f t="shared" si="147"/>
        <v>0</v>
      </c>
      <c r="O461">
        <f t="shared" si="152"/>
        <v>0</v>
      </c>
      <c r="P461">
        <f t="shared" si="157"/>
        <v>0</v>
      </c>
      <c r="Q461">
        <f t="shared" si="158"/>
        <v>0</v>
      </c>
      <c r="R461">
        <f t="shared" si="159"/>
        <v>0</v>
      </c>
      <c r="S461">
        <f t="shared" si="160"/>
        <v>0</v>
      </c>
      <c r="T461">
        <f t="shared" si="161"/>
        <v>0</v>
      </c>
      <c r="U461">
        <f t="shared" si="162"/>
        <v>0</v>
      </c>
      <c r="V461">
        <f t="shared" si="163"/>
        <v>0</v>
      </c>
    </row>
    <row r="462" spans="2:22">
      <c r="B462" s="4">
        <v>50649</v>
      </c>
      <c r="C462">
        <f t="shared" si="153"/>
        <v>540220.00000000012</v>
      </c>
      <c r="D462">
        <f>(ROUNDUP(((D$441+F$441)*((100+D$4)/100)*D402/D$381)/100,1)*100)</f>
        <v>540220.00000000012</v>
      </c>
      <c r="E462" s="5">
        <f t="shared" si="150"/>
        <v>12</v>
      </c>
      <c r="F462">
        <f t="shared" si="154"/>
        <v>64826.400000000016</v>
      </c>
      <c r="G462">
        <f t="shared" si="142"/>
        <v>0</v>
      </c>
      <c r="H462">
        <f t="shared" si="155"/>
        <v>0</v>
      </c>
      <c r="I462">
        <f t="shared" si="156"/>
        <v>0</v>
      </c>
      <c r="J462">
        <f t="shared" si="149"/>
        <v>0</v>
      </c>
      <c r="K462">
        <f t="shared" si="144"/>
        <v>0</v>
      </c>
      <c r="L462">
        <f t="shared" si="145"/>
        <v>0</v>
      </c>
      <c r="M462">
        <f t="shared" si="146"/>
        <v>0</v>
      </c>
      <c r="N462">
        <f t="shared" si="147"/>
        <v>0</v>
      </c>
      <c r="O462">
        <f t="shared" si="152"/>
        <v>0</v>
      </c>
      <c r="P462">
        <f t="shared" si="157"/>
        <v>0</v>
      </c>
      <c r="Q462">
        <f t="shared" si="158"/>
        <v>0</v>
      </c>
      <c r="R462">
        <f t="shared" si="159"/>
        <v>0</v>
      </c>
      <c r="S462">
        <f t="shared" si="160"/>
        <v>0</v>
      </c>
      <c r="T462">
        <f t="shared" si="161"/>
        <v>0</v>
      </c>
      <c r="U462">
        <f t="shared" si="162"/>
        <v>0</v>
      </c>
      <c r="V462">
        <f t="shared" si="163"/>
        <v>0</v>
      </c>
    </row>
    <row r="463" spans="2:22">
      <c r="B463" s="4">
        <v>50679</v>
      </c>
      <c r="C463">
        <f t="shared" si="153"/>
        <v>540220.00000000012</v>
      </c>
      <c r="D463">
        <f>(ROUNDUP(((D$441+F$441)*((100+D$4)/100)*D403/D$381)/100,1)*100)</f>
        <v>540220.00000000012</v>
      </c>
      <c r="E463" s="5">
        <f t="shared" si="150"/>
        <v>14</v>
      </c>
      <c r="F463">
        <f t="shared" si="154"/>
        <v>75630.800000000017</v>
      </c>
      <c r="G463">
        <f t="shared" si="142"/>
        <v>0</v>
      </c>
      <c r="H463">
        <f t="shared" si="155"/>
        <v>0</v>
      </c>
      <c r="I463">
        <f t="shared" si="156"/>
        <v>0</v>
      </c>
      <c r="J463">
        <f t="shared" si="149"/>
        <v>0</v>
      </c>
      <c r="K463">
        <f t="shared" si="144"/>
        <v>0</v>
      </c>
      <c r="L463">
        <f t="shared" si="145"/>
        <v>0</v>
      </c>
      <c r="M463">
        <f t="shared" si="146"/>
        <v>0</v>
      </c>
      <c r="N463">
        <f t="shared" si="147"/>
        <v>0</v>
      </c>
      <c r="O463">
        <f t="shared" si="152"/>
        <v>0</v>
      </c>
      <c r="P463">
        <f t="shared" si="157"/>
        <v>0</v>
      </c>
      <c r="Q463">
        <f t="shared" si="158"/>
        <v>0</v>
      </c>
      <c r="R463">
        <f t="shared" si="159"/>
        <v>0</v>
      </c>
      <c r="S463">
        <f t="shared" si="160"/>
        <v>0</v>
      </c>
      <c r="T463">
        <f t="shared" si="161"/>
        <v>0</v>
      </c>
      <c r="U463">
        <f t="shared" si="162"/>
        <v>0</v>
      </c>
      <c r="V463">
        <f t="shared" si="163"/>
        <v>0</v>
      </c>
    </row>
    <row r="464" spans="2:22">
      <c r="B464" s="4">
        <v>50710</v>
      </c>
      <c r="C464">
        <f t="shared" si="153"/>
        <v>540220.00000000012</v>
      </c>
      <c r="D464">
        <f>(ROUNDUP(((D$441+F$441)*((100+D$4)/100)*D404/D$381)/100,1)*100)</f>
        <v>540220.00000000012</v>
      </c>
      <c r="E464" s="5">
        <f t="shared" si="150"/>
        <v>14</v>
      </c>
      <c r="F464">
        <f t="shared" si="154"/>
        <v>75630.800000000017</v>
      </c>
      <c r="G464">
        <f t="shared" si="142"/>
        <v>0</v>
      </c>
      <c r="H464">
        <f t="shared" si="155"/>
        <v>0</v>
      </c>
      <c r="I464">
        <f t="shared" si="156"/>
        <v>0</v>
      </c>
      <c r="J464">
        <f t="shared" si="149"/>
        <v>0</v>
      </c>
      <c r="K464">
        <f t="shared" si="144"/>
        <v>0</v>
      </c>
      <c r="L464">
        <f t="shared" si="145"/>
        <v>0</v>
      </c>
      <c r="M464">
        <f t="shared" si="146"/>
        <v>0</v>
      </c>
      <c r="N464">
        <f t="shared" si="147"/>
        <v>0</v>
      </c>
      <c r="O464">
        <f t="shared" si="152"/>
        <v>0</v>
      </c>
      <c r="P464">
        <f t="shared" si="157"/>
        <v>0</v>
      </c>
      <c r="Q464">
        <f t="shared" si="158"/>
        <v>0</v>
      </c>
      <c r="R464">
        <f t="shared" si="159"/>
        <v>0</v>
      </c>
      <c r="S464">
        <f t="shared" si="160"/>
        <v>0</v>
      </c>
      <c r="T464">
        <f t="shared" si="161"/>
        <v>0</v>
      </c>
      <c r="U464">
        <f t="shared" si="162"/>
        <v>0</v>
      </c>
      <c r="V464">
        <f t="shared" si="163"/>
        <v>0</v>
      </c>
    </row>
    <row r="465" spans="2:22">
      <c r="B465" s="4">
        <v>50740</v>
      </c>
      <c r="C465">
        <f t="shared" si="153"/>
        <v>540220.00000000012</v>
      </c>
      <c r="D465">
        <f>(ROUNDUP(((D$441+F$441)*((100+D$4)/100)*D405/D$381)/100,1)*100)</f>
        <v>540220.00000000012</v>
      </c>
      <c r="E465" s="5">
        <f t="shared" si="150"/>
        <v>14</v>
      </c>
      <c r="F465">
        <f t="shared" si="154"/>
        <v>75630.800000000017</v>
      </c>
      <c r="G465">
        <f t="shared" si="142"/>
        <v>0</v>
      </c>
      <c r="H465">
        <f t="shared" si="155"/>
        <v>0</v>
      </c>
      <c r="I465">
        <f t="shared" si="156"/>
        <v>0</v>
      </c>
      <c r="J465">
        <f t="shared" si="149"/>
        <v>0</v>
      </c>
      <c r="K465">
        <f t="shared" si="144"/>
        <v>0</v>
      </c>
      <c r="L465">
        <f t="shared" si="145"/>
        <v>0</v>
      </c>
      <c r="M465">
        <f t="shared" si="146"/>
        <v>0</v>
      </c>
      <c r="N465">
        <f t="shared" si="147"/>
        <v>0</v>
      </c>
      <c r="O465">
        <f t="shared" si="152"/>
        <v>0</v>
      </c>
      <c r="P465">
        <f t="shared" si="157"/>
        <v>0</v>
      </c>
      <c r="Q465">
        <f t="shared" si="158"/>
        <v>0</v>
      </c>
      <c r="R465">
        <f t="shared" si="159"/>
        <v>0</v>
      </c>
      <c r="S465">
        <f t="shared" si="160"/>
        <v>0</v>
      </c>
      <c r="T465">
        <f t="shared" si="161"/>
        <v>0</v>
      </c>
      <c r="U465">
        <f t="shared" si="162"/>
        <v>0</v>
      </c>
      <c r="V465">
        <f t="shared" si="163"/>
        <v>0</v>
      </c>
    </row>
    <row r="466" spans="2:22">
      <c r="B466" s="4">
        <v>50771</v>
      </c>
      <c r="C466">
        <f t="shared" si="153"/>
        <v>540220.00000000012</v>
      </c>
      <c r="D466">
        <f>(ROUNDUP(((D$441+F$441)*((100+D$4)/100)*D406/D$381)/100,1)*100)</f>
        <v>540220.00000000012</v>
      </c>
      <c r="E466" s="5">
        <f t="shared" si="150"/>
        <v>16</v>
      </c>
      <c r="F466">
        <f t="shared" si="154"/>
        <v>86435.200000000012</v>
      </c>
      <c r="G466">
        <f t="shared" si="142"/>
        <v>0</v>
      </c>
      <c r="H466">
        <f t="shared" si="155"/>
        <v>0</v>
      </c>
      <c r="I466">
        <f t="shared" si="156"/>
        <v>0</v>
      </c>
      <c r="J466">
        <f t="shared" si="149"/>
        <v>0</v>
      </c>
      <c r="K466">
        <f t="shared" si="144"/>
        <v>0</v>
      </c>
      <c r="L466">
        <f t="shared" si="145"/>
        <v>0</v>
      </c>
      <c r="M466">
        <f t="shared" si="146"/>
        <v>0</v>
      </c>
      <c r="N466">
        <f t="shared" si="147"/>
        <v>0</v>
      </c>
      <c r="O466">
        <f t="shared" si="152"/>
        <v>0</v>
      </c>
      <c r="P466">
        <f t="shared" si="157"/>
        <v>0</v>
      </c>
      <c r="Q466">
        <f t="shared" si="158"/>
        <v>0</v>
      </c>
      <c r="R466">
        <f t="shared" si="159"/>
        <v>0</v>
      </c>
      <c r="S466">
        <f t="shared" si="160"/>
        <v>0</v>
      </c>
      <c r="T466">
        <f t="shared" si="161"/>
        <v>0</v>
      </c>
      <c r="U466">
        <f t="shared" si="162"/>
        <v>0</v>
      </c>
      <c r="V466">
        <f t="shared" si="163"/>
        <v>0</v>
      </c>
    </row>
    <row r="467" spans="2:22">
      <c r="B467" s="4">
        <v>50802</v>
      </c>
      <c r="C467">
        <f t="shared" si="153"/>
        <v>540220.00000000012</v>
      </c>
      <c r="D467">
        <f>(ROUNDUP(((D$441+F$441)*((100+D$4)/100)*D407/D$381)/100,1)*100)</f>
        <v>540220.00000000012</v>
      </c>
      <c r="E467" s="5">
        <f t="shared" si="150"/>
        <v>16</v>
      </c>
      <c r="F467">
        <f t="shared" si="154"/>
        <v>86435.200000000012</v>
      </c>
      <c r="G467">
        <f t="shared" si="142"/>
        <v>0</v>
      </c>
      <c r="H467">
        <f t="shared" si="155"/>
        <v>0</v>
      </c>
      <c r="I467">
        <f t="shared" si="156"/>
        <v>0</v>
      </c>
      <c r="J467">
        <f t="shared" si="149"/>
        <v>0</v>
      </c>
      <c r="K467">
        <f t="shared" si="144"/>
        <v>0</v>
      </c>
      <c r="L467">
        <f t="shared" si="145"/>
        <v>0</v>
      </c>
      <c r="M467">
        <f t="shared" si="146"/>
        <v>0</v>
      </c>
      <c r="N467">
        <f t="shared" si="147"/>
        <v>0</v>
      </c>
      <c r="O467">
        <f t="shared" si="152"/>
        <v>0</v>
      </c>
      <c r="P467">
        <f t="shared" si="157"/>
        <v>0</v>
      </c>
      <c r="Q467">
        <f t="shared" si="158"/>
        <v>0</v>
      </c>
      <c r="R467">
        <f t="shared" si="159"/>
        <v>0</v>
      </c>
      <c r="S467">
        <f t="shared" si="160"/>
        <v>0</v>
      </c>
      <c r="T467">
        <f t="shared" si="161"/>
        <v>0</v>
      </c>
      <c r="U467">
        <f t="shared" si="162"/>
        <v>0</v>
      </c>
      <c r="V467">
        <f t="shared" si="163"/>
        <v>0</v>
      </c>
    </row>
    <row r="468" spans="2:22">
      <c r="B468" s="4">
        <v>50830</v>
      </c>
      <c r="C468">
        <f t="shared" si="153"/>
        <v>540220.00000000012</v>
      </c>
      <c r="D468">
        <f>(ROUNDUP(((D$441+F$441)*((100+D$4)/100)*D408/D$381)/100,1)*100)</f>
        <v>540220.00000000012</v>
      </c>
      <c r="E468" s="5">
        <f t="shared" si="150"/>
        <v>16</v>
      </c>
      <c r="F468">
        <f t="shared" si="154"/>
        <v>86435.200000000012</v>
      </c>
      <c r="G468">
        <f t="shared" si="142"/>
        <v>0</v>
      </c>
      <c r="H468">
        <f t="shared" si="155"/>
        <v>0</v>
      </c>
      <c r="I468">
        <f t="shared" si="156"/>
        <v>0</v>
      </c>
      <c r="J468">
        <f t="shared" si="149"/>
        <v>0</v>
      </c>
      <c r="K468">
        <f t="shared" si="144"/>
        <v>0</v>
      </c>
      <c r="L468">
        <f t="shared" si="145"/>
        <v>0</v>
      </c>
      <c r="M468">
        <f t="shared" si="146"/>
        <v>0</v>
      </c>
      <c r="N468">
        <f t="shared" si="147"/>
        <v>0</v>
      </c>
      <c r="O468">
        <f t="shared" si="152"/>
        <v>0</v>
      </c>
      <c r="P468">
        <f t="shared" si="157"/>
        <v>0</v>
      </c>
      <c r="Q468">
        <f t="shared" si="158"/>
        <v>0</v>
      </c>
      <c r="R468">
        <f t="shared" si="159"/>
        <v>0</v>
      </c>
      <c r="S468">
        <f t="shared" si="160"/>
        <v>0</v>
      </c>
      <c r="T468">
        <f t="shared" si="161"/>
        <v>0</v>
      </c>
      <c r="U468">
        <f t="shared" si="162"/>
        <v>0</v>
      </c>
      <c r="V468">
        <f t="shared" si="163"/>
        <v>0</v>
      </c>
    </row>
    <row r="469" spans="2:22">
      <c r="B469" s="4">
        <v>50861</v>
      </c>
      <c r="C469">
        <f t="shared" si="153"/>
        <v>540220.00000000012</v>
      </c>
      <c r="D469">
        <f>(ROUNDUP(((D$441+F$441)*((100+D$4)/100)*D409/D$381)/100,1)*100)</f>
        <v>540220.00000000012</v>
      </c>
      <c r="E469" s="5">
        <f t="shared" si="150"/>
        <v>18</v>
      </c>
      <c r="F469">
        <f t="shared" si="154"/>
        <v>97239.60000000002</v>
      </c>
      <c r="G469">
        <f t="shared" si="142"/>
        <v>0</v>
      </c>
      <c r="H469">
        <f t="shared" si="155"/>
        <v>0</v>
      </c>
      <c r="I469">
        <f t="shared" si="156"/>
        <v>0</v>
      </c>
      <c r="J469">
        <f t="shared" si="149"/>
        <v>0</v>
      </c>
      <c r="K469">
        <f t="shared" si="144"/>
        <v>0</v>
      </c>
      <c r="L469">
        <f t="shared" si="145"/>
        <v>0</v>
      </c>
      <c r="M469">
        <f t="shared" si="146"/>
        <v>0</v>
      </c>
      <c r="N469">
        <f t="shared" si="147"/>
        <v>0</v>
      </c>
      <c r="O469">
        <f t="shared" si="152"/>
        <v>0</v>
      </c>
      <c r="P469">
        <f t="shared" si="157"/>
        <v>0</v>
      </c>
      <c r="Q469">
        <f t="shared" si="158"/>
        <v>0</v>
      </c>
      <c r="R469">
        <f t="shared" si="159"/>
        <v>0</v>
      </c>
      <c r="S469">
        <f t="shared" si="160"/>
        <v>0</v>
      </c>
      <c r="T469">
        <f t="shared" si="161"/>
        <v>0</v>
      </c>
      <c r="U469">
        <f t="shared" si="162"/>
        <v>0</v>
      </c>
      <c r="V469">
        <f t="shared" si="163"/>
        <v>0</v>
      </c>
    </row>
    <row r="470" spans="2:22">
      <c r="B470" s="4">
        <v>50891</v>
      </c>
      <c r="C470">
        <f t="shared" si="153"/>
        <v>540220.00000000012</v>
      </c>
      <c r="D470">
        <f>(ROUNDUP(((D$441+F$441)*((100+D$4)/100)*D410/D$381)/100,1)*100)</f>
        <v>540220.00000000012</v>
      </c>
      <c r="E470" s="5">
        <f t="shared" si="150"/>
        <v>18</v>
      </c>
      <c r="F470">
        <f t="shared" si="154"/>
        <v>97239.60000000002</v>
      </c>
      <c r="G470">
        <f t="shared" si="142"/>
        <v>0</v>
      </c>
      <c r="H470">
        <f t="shared" si="155"/>
        <v>0</v>
      </c>
      <c r="I470">
        <f t="shared" si="156"/>
        <v>0</v>
      </c>
      <c r="J470">
        <f t="shared" si="149"/>
        <v>0</v>
      </c>
      <c r="K470">
        <f t="shared" si="144"/>
        <v>0</v>
      </c>
      <c r="L470">
        <f t="shared" si="145"/>
        <v>0</v>
      </c>
      <c r="M470">
        <f t="shared" si="146"/>
        <v>0</v>
      </c>
      <c r="N470">
        <f t="shared" si="147"/>
        <v>0</v>
      </c>
      <c r="O470">
        <f t="shared" si="152"/>
        <v>0</v>
      </c>
      <c r="P470">
        <f t="shared" si="157"/>
        <v>0</v>
      </c>
      <c r="Q470">
        <f t="shared" si="158"/>
        <v>0</v>
      </c>
      <c r="R470">
        <f t="shared" si="159"/>
        <v>0</v>
      </c>
      <c r="S470">
        <f t="shared" si="160"/>
        <v>0</v>
      </c>
      <c r="T470">
        <f t="shared" si="161"/>
        <v>0</v>
      </c>
      <c r="U470">
        <f t="shared" si="162"/>
        <v>0</v>
      </c>
      <c r="V470">
        <f t="shared" si="163"/>
        <v>0</v>
      </c>
    </row>
    <row r="471" spans="2:22">
      <c r="B471" s="4">
        <v>50922</v>
      </c>
      <c r="C471">
        <f t="shared" si="153"/>
        <v>556350</v>
      </c>
      <c r="D471">
        <f>(ROUNDUP(((D$441+F$441)*((100+D$4)/100)*D411/D$381)/100,1)*100)</f>
        <v>556350</v>
      </c>
      <c r="E471" s="5">
        <f t="shared" si="150"/>
        <v>18</v>
      </c>
      <c r="F471">
        <f t="shared" si="154"/>
        <v>100143</v>
      </c>
      <c r="G471">
        <f t="shared" si="142"/>
        <v>0</v>
      </c>
      <c r="H471">
        <f t="shared" si="155"/>
        <v>0</v>
      </c>
      <c r="I471">
        <f t="shared" si="156"/>
        <v>0</v>
      </c>
      <c r="J471">
        <f t="shared" si="149"/>
        <v>0</v>
      </c>
      <c r="K471">
        <f t="shared" si="144"/>
        <v>0</v>
      </c>
      <c r="L471">
        <f t="shared" si="145"/>
        <v>0</v>
      </c>
      <c r="M471">
        <f t="shared" si="146"/>
        <v>0</v>
      </c>
      <c r="N471">
        <f t="shared" si="147"/>
        <v>0</v>
      </c>
      <c r="O471">
        <f t="shared" si="152"/>
        <v>0</v>
      </c>
      <c r="P471">
        <f t="shared" si="157"/>
        <v>0</v>
      </c>
      <c r="Q471">
        <f t="shared" si="158"/>
        <v>0</v>
      </c>
      <c r="R471">
        <f t="shared" si="159"/>
        <v>0</v>
      </c>
      <c r="S471">
        <f t="shared" si="160"/>
        <v>0</v>
      </c>
      <c r="T471">
        <f t="shared" si="161"/>
        <v>0</v>
      </c>
      <c r="U471">
        <f t="shared" si="162"/>
        <v>0</v>
      </c>
      <c r="V471">
        <f t="shared" si="163"/>
        <v>0</v>
      </c>
    </row>
    <row r="472" spans="2:22">
      <c r="B472" s="4">
        <v>50952</v>
      </c>
      <c r="C472">
        <f t="shared" si="153"/>
        <v>556350</v>
      </c>
      <c r="D472">
        <f>(ROUNDUP(((D$441+F$441)*((100+D$4)/100)*D412/D$381)/100,1)*100)</f>
        <v>556350</v>
      </c>
      <c r="E472" s="5">
        <f t="shared" si="150"/>
        <v>20</v>
      </c>
      <c r="F472">
        <f t="shared" si="154"/>
        <v>111270</v>
      </c>
      <c r="G472">
        <f t="shared" si="142"/>
        <v>0</v>
      </c>
      <c r="H472">
        <f t="shared" si="155"/>
        <v>0</v>
      </c>
      <c r="I472">
        <f t="shared" si="156"/>
        <v>0</v>
      </c>
      <c r="J472">
        <f t="shared" si="149"/>
        <v>0</v>
      </c>
      <c r="K472">
        <f t="shared" si="144"/>
        <v>0</v>
      </c>
      <c r="L472">
        <f t="shared" si="145"/>
        <v>0</v>
      </c>
      <c r="M472">
        <f t="shared" si="146"/>
        <v>0</v>
      </c>
      <c r="N472">
        <f t="shared" si="147"/>
        <v>0</v>
      </c>
      <c r="O472">
        <f t="shared" si="152"/>
        <v>0</v>
      </c>
      <c r="P472">
        <f t="shared" si="157"/>
        <v>0</v>
      </c>
      <c r="Q472">
        <f t="shared" si="158"/>
        <v>0</v>
      </c>
      <c r="R472">
        <f t="shared" si="159"/>
        <v>0</v>
      </c>
      <c r="S472">
        <f t="shared" si="160"/>
        <v>0</v>
      </c>
      <c r="T472">
        <f t="shared" si="161"/>
        <v>0</v>
      </c>
      <c r="U472">
        <f t="shared" si="162"/>
        <v>0</v>
      </c>
      <c r="V472">
        <f t="shared" si="163"/>
        <v>0</v>
      </c>
    </row>
    <row r="473" spans="2:22">
      <c r="B473" s="4">
        <v>50983</v>
      </c>
      <c r="C473">
        <f t="shared" si="153"/>
        <v>556350</v>
      </c>
      <c r="D473">
        <f>(ROUNDUP(((D$441+F$441)*((100+D$4)/100)*D413/D$381)/100,1)*100)</f>
        <v>556350</v>
      </c>
      <c r="E473" s="5">
        <f t="shared" si="150"/>
        <v>20</v>
      </c>
      <c r="F473">
        <f t="shared" si="154"/>
        <v>111270</v>
      </c>
      <c r="G473">
        <f t="shared" si="142"/>
        <v>0</v>
      </c>
      <c r="H473">
        <f t="shared" si="155"/>
        <v>0</v>
      </c>
      <c r="I473">
        <f t="shared" si="156"/>
        <v>0</v>
      </c>
      <c r="J473">
        <f t="shared" si="149"/>
        <v>0</v>
      </c>
      <c r="K473">
        <f t="shared" si="144"/>
        <v>0</v>
      </c>
      <c r="L473">
        <f t="shared" si="145"/>
        <v>0</v>
      </c>
      <c r="M473">
        <f t="shared" si="146"/>
        <v>0</v>
      </c>
      <c r="N473">
        <f t="shared" si="147"/>
        <v>0</v>
      </c>
      <c r="O473">
        <f t="shared" si="152"/>
        <v>0</v>
      </c>
      <c r="P473">
        <f t="shared" si="157"/>
        <v>0</v>
      </c>
      <c r="Q473">
        <f t="shared" si="158"/>
        <v>0</v>
      </c>
      <c r="R473">
        <f t="shared" si="159"/>
        <v>0</v>
      </c>
      <c r="S473">
        <f t="shared" si="160"/>
        <v>0</v>
      </c>
      <c r="T473">
        <f t="shared" si="161"/>
        <v>0</v>
      </c>
      <c r="U473">
        <f t="shared" si="162"/>
        <v>0</v>
      </c>
      <c r="V473">
        <f t="shared" si="163"/>
        <v>0</v>
      </c>
    </row>
    <row r="474" spans="2:22">
      <c r="B474" s="4">
        <v>51014</v>
      </c>
      <c r="C474">
        <f t="shared" si="153"/>
        <v>556350</v>
      </c>
      <c r="D474">
        <f>(ROUNDUP(((D$441+F$441)*((100+D$4)/100)*D414/D$381)/100,1)*100)</f>
        <v>556350</v>
      </c>
      <c r="E474" s="5">
        <f t="shared" si="150"/>
        <v>20</v>
      </c>
      <c r="F474">
        <f t="shared" si="154"/>
        <v>111270</v>
      </c>
      <c r="G474">
        <f t="shared" si="142"/>
        <v>0</v>
      </c>
      <c r="H474">
        <f t="shared" si="155"/>
        <v>0</v>
      </c>
      <c r="I474">
        <f t="shared" si="156"/>
        <v>0</v>
      </c>
      <c r="J474">
        <f t="shared" si="149"/>
        <v>0</v>
      </c>
      <c r="K474">
        <f t="shared" si="144"/>
        <v>0</v>
      </c>
      <c r="L474">
        <f t="shared" si="145"/>
        <v>0</v>
      </c>
      <c r="M474">
        <f t="shared" si="146"/>
        <v>0</v>
      </c>
      <c r="N474">
        <f t="shared" si="147"/>
        <v>0</v>
      </c>
      <c r="O474">
        <f t="shared" si="152"/>
        <v>0</v>
      </c>
      <c r="P474">
        <f t="shared" si="157"/>
        <v>0</v>
      </c>
      <c r="Q474">
        <f t="shared" si="158"/>
        <v>0</v>
      </c>
      <c r="R474">
        <f t="shared" si="159"/>
        <v>0</v>
      </c>
      <c r="S474">
        <f t="shared" si="160"/>
        <v>0</v>
      </c>
      <c r="T474">
        <f t="shared" si="161"/>
        <v>0</v>
      </c>
      <c r="U474">
        <f t="shared" si="162"/>
        <v>0</v>
      </c>
      <c r="V474">
        <f t="shared" si="163"/>
        <v>0</v>
      </c>
    </row>
    <row r="475" spans="2:22">
      <c r="B475" s="4">
        <v>51044</v>
      </c>
      <c r="C475">
        <f t="shared" si="153"/>
        <v>556350</v>
      </c>
      <c r="D475">
        <f>(ROUNDUP(((D$441+F$441)*((100+D$4)/100)*D415/D$381)/100,1)*100)</f>
        <v>556350</v>
      </c>
      <c r="E475" s="5">
        <f t="shared" si="150"/>
        <v>22</v>
      </c>
      <c r="F475">
        <f t="shared" si="154"/>
        <v>122397</v>
      </c>
      <c r="G475">
        <f t="shared" si="142"/>
        <v>0</v>
      </c>
      <c r="H475">
        <f t="shared" si="155"/>
        <v>0</v>
      </c>
      <c r="I475">
        <f t="shared" si="156"/>
        <v>0</v>
      </c>
      <c r="J475">
        <f t="shared" si="149"/>
        <v>0</v>
      </c>
      <c r="K475">
        <f t="shared" si="144"/>
        <v>0</v>
      </c>
      <c r="L475">
        <f t="shared" si="145"/>
        <v>0</v>
      </c>
      <c r="M475">
        <f t="shared" si="146"/>
        <v>0</v>
      </c>
      <c r="N475">
        <f t="shared" si="147"/>
        <v>0</v>
      </c>
      <c r="O475">
        <f t="shared" si="152"/>
        <v>0</v>
      </c>
      <c r="P475">
        <f t="shared" si="157"/>
        <v>0</v>
      </c>
      <c r="Q475">
        <f t="shared" si="158"/>
        <v>0</v>
      </c>
      <c r="R475">
        <f t="shared" si="159"/>
        <v>0</v>
      </c>
      <c r="S475">
        <f t="shared" si="160"/>
        <v>0</v>
      </c>
      <c r="T475">
        <f t="shared" si="161"/>
        <v>0</v>
      </c>
      <c r="U475">
        <f t="shared" si="162"/>
        <v>0</v>
      </c>
      <c r="V475">
        <f t="shared" si="163"/>
        <v>0</v>
      </c>
    </row>
    <row r="476" spans="2:22">
      <c r="B476" s="4">
        <v>51075</v>
      </c>
      <c r="C476">
        <f t="shared" si="153"/>
        <v>556350</v>
      </c>
      <c r="D476">
        <f>(ROUNDUP(((D$441+F$441)*((100+D$4)/100)*D416/D$381)/100,1)*100)</f>
        <v>556350</v>
      </c>
      <c r="E476" s="5">
        <f t="shared" si="150"/>
        <v>22</v>
      </c>
      <c r="F476">
        <f t="shared" si="154"/>
        <v>122397</v>
      </c>
      <c r="G476">
        <f t="shared" si="142"/>
        <v>0</v>
      </c>
      <c r="H476">
        <f t="shared" si="155"/>
        <v>0</v>
      </c>
      <c r="I476">
        <f t="shared" si="156"/>
        <v>0</v>
      </c>
      <c r="J476">
        <f t="shared" si="149"/>
        <v>0</v>
      </c>
      <c r="K476">
        <f t="shared" si="144"/>
        <v>0</v>
      </c>
      <c r="L476">
        <f t="shared" si="145"/>
        <v>0</v>
      </c>
      <c r="M476">
        <f t="shared" si="146"/>
        <v>0</v>
      </c>
      <c r="N476">
        <f t="shared" si="147"/>
        <v>0</v>
      </c>
      <c r="O476">
        <f t="shared" si="152"/>
        <v>0</v>
      </c>
      <c r="P476">
        <f t="shared" si="157"/>
        <v>0</v>
      </c>
      <c r="Q476">
        <f t="shared" si="158"/>
        <v>0</v>
      </c>
      <c r="R476">
        <f t="shared" si="159"/>
        <v>0</v>
      </c>
      <c r="S476">
        <f t="shared" si="160"/>
        <v>0</v>
      </c>
      <c r="T476">
        <f t="shared" si="161"/>
        <v>0</v>
      </c>
      <c r="U476">
        <f t="shared" si="162"/>
        <v>0</v>
      </c>
      <c r="V476">
        <f t="shared" si="163"/>
        <v>0</v>
      </c>
    </row>
    <row r="477" spans="2:22">
      <c r="B477" s="4">
        <v>51105</v>
      </c>
      <c r="C477">
        <f t="shared" si="153"/>
        <v>556350</v>
      </c>
      <c r="D477">
        <f>(ROUNDUP(((D$441+F$441)*((100+D$4)/100)*D417/D$381)/100,1)*100)</f>
        <v>556350</v>
      </c>
      <c r="E477" s="5">
        <f t="shared" si="150"/>
        <v>22</v>
      </c>
      <c r="F477">
        <f t="shared" si="154"/>
        <v>122397</v>
      </c>
      <c r="G477">
        <f t="shared" si="142"/>
        <v>0</v>
      </c>
      <c r="H477">
        <f t="shared" si="155"/>
        <v>0</v>
      </c>
      <c r="I477">
        <f t="shared" si="156"/>
        <v>0</v>
      </c>
      <c r="J477">
        <f t="shared" si="149"/>
        <v>0</v>
      </c>
      <c r="K477">
        <f t="shared" si="144"/>
        <v>0</v>
      </c>
      <c r="L477">
        <f t="shared" si="145"/>
        <v>0</v>
      </c>
      <c r="M477">
        <f t="shared" si="146"/>
        <v>0</v>
      </c>
      <c r="N477">
        <f t="shared" si="147"/>
        <v>0</v>
      </c>
      <c r="O477">
        <f t="shared" si="152"/>
        <v>0</v>
      </c>
      <c r="P477">
        <f t="shared" si="157"/>
        <v>0</v>
      </c>
      <c r="Q477">
        <f t="shared" si="158"/>
        <v>0</v>
      </c>
      <c r="R477">
        <f t="shared" si="159"/>
        <v>0</v>
      </c>
      <c r="S477">
        <f t="shared" si="160"/>
        <v>0</v>
      </c>
      <c r="T477">
        <f t="shared" si="161"/>
        <v>0</v>
      </c>
      <c r="U477">
        <f t="shared" si="162"/>
        <v>0</v>
      </c>
      <c r="V477">
        <f t="shared" si="163"/>
        <v>0</v>
      </c>
    </row>
    <row r="478" spans="2:22">
      <c r="B478" s="4">
        <v>51136</v>
      </c>
      <c r="C478">
        <f t="shared" si="153"/>
        <v>556350</v>
      </c>
      <c r="D478">
        <f>(ROUNDUP(((D$441+F$441)*((100+D$4)/100)*D418/D$381)/100,1)*100)</f>
        <v>556350</v>
      </c>
      <c r="E478" s="5">
        <f t="shared" si="150"/>
        <v>24</v>
      </c>
      <c r="F478">
        <f t="shared" si="154"/>
        <v>133524</v>
      </c>
      <c r="G478">
        <f t="shared" si="142"/>
        <v>0</v>
      </c>
      <c r="H478">
        <f t="shared" si="155"/>
        <v>0</v>
      </c>
      <c r="I478">
        <f t="shared" si="156"/>
        <v>0</v>
      </c>
      <c r="J478">
        <f t="shared" si="149"/>
        <v>0</v>
      </c>
      <c r="K478">
        <f t="shared" si="144"/>
        <v>0</v>
      </c>
      <c r="L478">
        <f t="shared" si="145"/>
        <v>0</v>
      </c>
      <c r="M478">
        <f t="shared" si="146"/>
        <v>0</v>
      </c>
      <c r="N478">
        <f t="shared" si="147"/>
        <v>0</v>
      </c>
      <c r="O478">
        <f t="shared" si="152"/>
        <v>0</v>
      </c>
      <c r="P478">
        <f t="shared" si="157"/>
        <v>0</v>
      </c>
      <c r="Q478">
        <f t="shared" si="158"/>
        <v>0</v>
      </c>
      <c r="R478">
        <f t="shared" si="159"/>
        <v>0</v>
      </c>
      <c r="S478">
        <f t="shared" si="160"/>
        <v>0</v>
      </c>
      <c r="T478">
        <f t="shared" si="161"/>
        <v>0</v>
      </c>
      <c r="U478">
        <f t="shared" si="162"/>
        <v>0</v>
      </c>
      <c r="V478">
        <f t="shared" si="163"/>
        <v>0</v>
      </c>
    </row>
    <row r="479" spans="2:22">
      <c r="B479" s="4">
        <v>51167</v>
      </c>
      <c r="C479">
        <f t="shared" si="153"/>
        <v>556350</v>
      </c>
      <c r="D479">
        <f>(ROUNDUP(((D$441+F$441)*((100+D$4)/100)*D419/D$381)/100,1)*100)</f>
        <v>556350</v>
      </c>
      <c r="E479" s="5">
        <f t="shared" si="150"/>
        <v>24</v>
      </c>
      <c r="F479">
        <f t="shared" si="154"/>
        <v>133524</v>
      </c>
      <c r="G479">
        <f t="shared" si="142"/>
        <v>0</v>
      </c>
      <c r="H479">
        <f t="shared" si="155"/>
        <v>0</v>
      </c>
      <c r="I479">
        <f t="shared" si="156"/>
        <v>0</v>
      </c>
      <c r="J479">
        <f t="shared" si="149"/>
        <v>0</v>
      </c>
      <c r="K479">
        <f t="shared" si="144"/>
        <v>0</v>
      </c>
      <c r="L479">
        <f t="shared" si="145"/>
        <v>0</v>
      </c>
      <c r="M479">
        <f t="shared" si="146"/>
        <v>0</v>
      </c>
      <c r="N479">
        <f t="shared" si="147"/>
        <v>0</v>
      </c>
      <c r="O479">
        <f t="shared" si="152"/>
        <v>0</v>
      </c>
      <c r="P479">
        <f t="shared" si="157"/>
        <v>0</v>
      </c>
      <c r="Q479">
        <f t="shared" si="158"/>
        <v>0</v>
      </c>
      <c r="R479">
        <f t="shared" si="159"/>
        <v>0</v>
      </c>
      <c r="S479">
        <f t="shared" si="160"/>
        <v>0</v>
      </c>
      <c r="T479">
        <f t="shared" si="161"/>
        <v>0</v>
      </c>
      <c r="U479">
        <f t="shared" si="162"/>
        <v>0</v>
      </c>
      <c r="V479">
        <f t="shared" si="163"/>
        <v>0</v>
      </c>
    </row>
    <row r="480" spans="2:22">
      <c r="B480" s="4">
        <v>51196</v>
      </c>
      <c r="C480">
        <f t="shared" si="153"/>
        <v>556350</v>
      </c>
      <c r="D480">
        <f>(ROUNDUP(((D$441+F$441)*((100+D$4)/100)*D420/D$381)/100,1)*100)</f>
        <v>556350</v>
      </c>
      <c r="E480" s="5">
        <f t="shared" si="150"/>
        <v>24</v>
      </c>
      <c r="F480">
        <f t="shared" si="154"/>
        <v>133524</v>
      </c>
      <c r="G480">
        <f t="shared" ref="G480:G543" si="164">(IF(OR(B480&lt;G$2,B480&gt;F$2),0,F480+D480))</f>
        <v>0</v>
      </c>
      <c r="H480">
        <f t="shared" si="155"/>
        <v>0</v>
      </c>
      <c r="I480">
        <f t="shared" si="156"/>
        <v>0</v>
      </c>
      <c r="J480">
        <f t="shared" si="149"/>
        <v>0</v>
      </c>
      <c r="K480">
        <f t="shared" si="144"/>
        <v>0</v>
      </c>
      <c r="L480">
        <f t="shared" si="145"/>
        <v>0</v>
      </c>
      <c r="M480">
        <f t="shared" si="146"/>
        <v>0</v>
      </c>
      <c r="N480">
        <f t="shared" si="147"/>
        <v>0</v>
      </c>
      <c r="O480">
        <f t="shared" si="152"/>
        <v>0</v>
      </c>
      <c r="P480">
        <f t="shared" si="157"/>
        <v>0</v>
      </c>
      <c r="Q480">
        <f t="shared" si="158"/>
        <v>0</v>
      </c>
      <c r="R480">
        <f t="shared" si="159"/>
        <v>0</v>
      </c>
      <c r="S480">
        <f t="shared" si="160"/>
        <v>0</v>
      </c>
      <c r="T480">
        <f t="shared" si="161"/>
        <v>0</v>
      </c>
      <c r="U480">
        <f t="shared" si="162"/>
        <v>0</v>
      </c>
      <c r="V480">
        <f t="shared" si="163"/>
        <v>0</v>
      </c>
    </row>
    <row r="481" spans="2:22">
      <c r="B481" s="4">
        <v>51227</v>
      </c>
      <c r="C481">
        <f t="shared" si="153"/>
        <v>556350</v>
      </c>
      <c r="D481">
        <f>(ROUNDUP(((D$441+F$441)*((100+D$4)/100)*D421/D$381)/100,1)*100)</f>
        <v>556350</v>
      </c>
      <c r="E481" s="5">
        <f t="shared" si="150"/>
        <v>26</v>
      </c>
      <c r="F481">
        <f t="shared" si="154"/>
        <v>144651</v>
      </c>
      <c r="G481">
        <f t="shared" si="164"/>
        <v>0</v>
      </c>
      <c r="H481">
        <f t="shared" si="155"/>
        <v>0</v>
      </c>
      <c r="I481">
        <f t="shared" si="156"/>
        <v>0</v>
      </c>
      <c r="J481">
        <f t="shared" si="149"/>
        <v>0</v>
      </c>
      <c r="K481">
        <f t="shared" si="144"/>
        <v>0</v>
      </c>
      <c r="L481">
        <f t="shared" si="145"/>
        <v>0</v>
      </c>
      <c r="M481">
        <f t="shared" si="146"/>
        <v>0</v>
      </c>
      <c r="N481">
        <f t="shared" si="147"/>
        <v>0</v>
      </c>
      <c r="O481">
        <f t="shared" si="152"/>
        <v>0</v>
      </c>
      <c r="P481">
        <f t="shared" si="157"/>
        <v>0</v>
      </c>
      <c r="Q481">
        <f t="shared" si="158"/>
        <v>0</v>
      </c>
      <c r="R481">
        <f t="shared" si="159"/>
        <v>0</v>
      </c>
      <c r="S481">
        <f t="shared" si="160"/>
        <v>0</v>
      </c>
      <c r="T481">
        <f t="shared" si="161"/>
        <v>0</v>
      </c>
      <c r="U481">
        <f t="shared" si="162"/>
        <v>0</v>
      </c>
      <c r="V481">
        <f t="shared" si="163"/>
        <v>0</v>
      </c>
    </row>
    <row r="482" spans="2:22">
      <c r="B482" s="4">
        <v>51257</v>
      </c>
      <c r="C482">
        <f t="shared" si="153"/>
        <v>556350</v>
      </c>
      <c r="D482">
        <f>(ROUNDUP(((D$441+F$441)*((100+D$4)/100)*D422/D$381)/100,1)*100)</f>
        <v>556350</v>
      </c>
      <c r="E482" s="5">
        <f t="shared" si="150"/>
        <v>26</v>
      </c>
      <c r="F482">
        <f t="shared" si="154"/>
        <v>144651</v>
      </c>
      <c r="G482">
        <f t="shared" si="164"/>
        <v>0</v>
      </c>
      <c r="H482">
        <f t="shared" si="155"/>
        <v>0</v>
      </c>
      <c r="I482">
        <f t="shared" si="156"/>
        <v>0</v>
      </c>
      <c r="J482">
        <f t="shared" si="149"/>
        <v>0</v>
      </c>
      <c r="K482">
        <f t="shared" si="144"/>
        <v>0</v>
      </c>
      <c r="L482">
        <f t="shared" si="145"/>
        <v>0</v>
      </c>
      <c r="M482">
        <f t="shared" si="146"/>
        <v>0</v>
      </c>
      <c r="N482">
        <f t="shared" si="147"/>
        <v>0</v>
      </c>
      <c r="O482">
        <f t="shared" si="152"/>
        <v>0</v>
      </c>
      <c r="P482">
        <f t="shared" si="157"/>
        <v>0</v>
      </c>
      <c r="Q482">
        <f t="shared" si="158"/>
        <v>0</v>
      </c>
      <c r="R482">
        <f t="shared" si="159"/>
        <v>0</v>
      </c>
      <c r="S482">
        <f t="shared" si="160"/>
        <v>0</v>
      </c>
      <c r="T482">
        <f t="shared" si="161"/>
        <v>0</v>
      </c>
      <c r="U482">
        <f t="shared" si="162"/>
        <v>0</v>
      </c>
      <c r="V482">
        <f t="shared" si="163"/>
        <v>0</v>
      </c>
    </row>
    <row r="483" spans="2:22">
      <c r="B483" s="4">
        <v>51288</v>
      </c>
      <c r="C483">
        <f t="shared" si="153"/>
        <v>573010</v>
      </c>
      <c r="D483">
        <f>(ROUNDUP(((D$441+F$441)*((100+D$4)/100)*D423/D$381)/100,1)*100)</f>
        <v>573010</v>
      </c>
      <c r="E483" s="5">
        <f t="shared" si="150"/>
        <v>26</v>
      </c>
      <c r="F483">
        <f t="shared" si="154"/>
        <v>148982.6</v>
      </c>
      <c r="G483">
        <f t="shared" si="164"/>
        <v>0</v>
      </c>
      <c r="H483">
        <f t="shared" si="155"/>
        <v>0</v>
      </c>
      <c r="I483">
        <f t="shared" si="156"/>
        <v>0</v>
      </c>
      <c r="J483">
        <f t="shared" si="149"/>
        <v>0</v>
      </c>
      <c r="K483">
        <f t="shared" si="144"/>
        <v>0</v>
      </c>
      <c r="L483">
        <f t="shared" si="145"/>
        <v>0</v>
      </c>
      <c r="M483">
        <f t="shared" si="146"/>
        <v>0</v>
      </c>
      <c r="N483">
        <f t="shared" si="147"/>
        <v>0</v>
      </c>
      <c r="O483">
        <f t="shared" si="152"/>
        <v>0</v>
      </c>
      <c r="P483">
        <f t="shared" si="157"/>
        <v>0</v>
      </c>
      <c r="Q483">
        <f t="shared" si="158"/>
        <v>0</v>
      </c>
      <c r="R483">
        <f t="shared" si="159"/>
        <v>0</v>
      </c>
      <c r="S483">
        <f t="shared" si="160"/>
        <v>0</v>
      </c>
      <c r="T483">
        <f t="shared" si="161"/>
        <v>0</v>
      </c>
      <c r="U483">
        <f t="shared" si="162"/>
        <v>0</v>
      </c>
      <c r="V483">
        <f t="shared" si="163"/>
        <v>0</v>
      </c>
    </row>
    <row r="484" spans="2:22">
      <c r="B484" s="4">
        <v>51318</v>
      </c>
      <c r="C484">
        <f t="shared" si="153"/>
        <v>573010</v>
      </c>
      <c r="D484">
        <f>(ROUNDUP(((D$441+F$441)*((100+D$4)/100)*D424/D$381)/100,1)*100)</f>
        <v>573010</v>
      </c>
      <c r="E484" s="5">
        <f t="shared" si="150"/>
        <v>28</v>
      </c>
      <c r="F484">
        <f t="shared" si="154"/>
        <v>160442.79999999999</v>
      </c>
      <c r="G484">
        <f t="shared" si="164"/>
        <v>0</v>
      </c>
      <c r="H484">
        <f t="shared" si="155"/>
        <v>0</v>
      </c>
      <c r="I484">
        <f t="shared" si="156"/>
        <v>0</v>
      </c>
      <c r="J484">
        <f t="shared" si="149"/>
        <v>0</v>
      </c>
      <c r="K484">
        <f t="shared" si="144"/>
        <v>0</v>
      </c>
      <c r="L484">
        <f t="shared" si="145"/>
        <v>0</v>
      </c>
      <c r="M484">
        <f t="shared" si="146"/>
        <v>0</v>
      </c>
      <c r="N484">
        <f t="shared" si="147"/>
        <v>0</v>
      </c>
      <c r="O484">
        <f t="shared" si="152"/>
        <v>0</v>
      </c>
      <c r="P484">
        <f t="shared" si="157"/>
        <v>0</v>
      </c>
      <c r="Q484">
        <f t="shared" si="158"/>
        <v>0</v>
      </c>
      <c r="R484">
        <f t="shared" si="159"/>
        <v>0</v>
      </c>
      <c r="S484">
        <f t="shared" si="160"/>
        <v>0</v>
      </c>
      <c r="T484">
        <f t="shared" si="161"/>
        <v>0</v>
      </c>
      <c r="U484">
        <f t="shared" si="162"/>
        <v>0</v>
      </c>
      <c r="V484">
        <f t="shared" si="163"/>
        <v>0</v>
      </c>
    </row>
    <row r="485" spans="2:22">
      <c r="B485" s="4">
        <v>51349</v>
      </c>
      <c r="C485">
        <f t="shared" si="153"/>
        <v>573010</v>
      </c>
      <c r="D485">
        <f>(ROUNDUP(((D$441+F$441)*((100+D$4)/100)*D425/D$381)/100,1)*100)</f>
        <v>573010</v>
      </c>
      <c r="E485" s="5">
        <f t="shared" si="150"/>
        <v>28</v>
      </c>
      <c r="F485">
        <f t="shared" si="154"/>
        <v>160442.79999999999</v>
      </c>
      <c r="G485">
        <f t="shared" si="164"/>
        <v>0</v>
      </c>
      <c r="H485">
        <f t="shared" si="155"/>
        <v>0</v>
      </c>
      <c r="I485">
        <f t="shared" si="156"/>
        <v>0</v>
      </c>
      <c r="J485">
        <f t="shared" si="149"/>
        <v>0</v>
      </c>
      <c r="K485">
        <f t="shared" si="144"/>
        <v>0</v>
      </c>
      <c r="L485">
        <f t="shared" si="145"/>
        <v>0</v>
      </c>
      <c r="M485">
        <f t="shared" si="146"/>
        <v>0</v>
      </c>
      <c r="N485">
        <f t="shared" si="147"/>
        <v>0</v>
      </c>
      <c r="O485">
        <f t="shared" si="152"/>
        <v>0</v>
      </c>
      <c r="P485">
        <f t="shared" si="157"/>
        <v>0</v>
      </c>
      <c r="Q485">
        <f t="shared" si="158"/>
        <v>0</v>
      </c>
      <c r="R485">
        <f t="shared" si="159"/>
        <v>0</v>
      </c>
      <c r="S485">
        <f t="shared" si="160"/>
        <v>0</v>
      </c>
      <c r="T485">
        <f t="shared" si="161"/>
        <v>0</v>
      </c>
      <c r="U485">
        <f t="shared" si="162"/>
        <v>0</v>
      </c>
      <c r="V485">
        <f t="shared" si="163"/>
        <v>0</v>
      </c>
    </row>
    <row r="486" spans="2:22">
      <c r="B486" s="4">
        <v>51380</v>
      </c>
      <c r="C486">
        <f t="shared" si="153"/>
        <v>573010</v>
      </c>
      <c r="D486">
        <f>(ROUNDUP(((D$441+F$441)*((100+D$4)/100)*D426/D$381)/100,1)*100)</f>
        <v>573010</v>
      </c>
      <c r="E486" s="5">
        <f t="shared" si="150"/>
        <v>28</v>
      </c>
      <c r="F486">
        <f t="shared" si="154"/>
        <v>160442.79999999999</v>
      </c>
      <c r="G486">
        <f t="shared" si="164"/>
        <v>0</v>
      </c>
      <c r="H486">
        <f t="shared" si="155"/>
        <v>0</v>
      </c>
      <c r="I486">
        <f t="shared" si="156"/>
        <v>0</v>
      </c>
      <c r="J486">
        <f t="shared" si="149"/>
        <v>0</v>
      </c>
      <c r="K486">
        <f t="shared" si="144"/>
        <v>0</v>
      </c>
      <c r="L486">
        <f t="shared" si="145"/>
        <v>0</v>
      </c>
      <c r="M486">
        <f t="shared" si="146"/>
        <v>0</v>
      </c>
      <c r="N486">
        <f t="shared" si="147"/>
        <v>0</v>
      </c>
      <c r="O486">
        <f t="shared" si="152"/>
        <v>0</v>
      </c>
      <c r="P486">
        <f t="shared" si="157"/>
        <v>0</v>
      </c>
      <c r="Q486">
        <f t="shared" si="158"/>
        <v>0</v>
      </c>
      <c r="R486">
        <f t="shared" si="159"/>
        <v>0</v>
      </c>
      <c r="S486">
        <f t="shared" si="160"/>
        <v>0</v>
      </c>
      <c r="T486">
        <f t="shared" si="161"/>
        <v>0</v>
      </c>
      <c r="U486">
        <f t="shared" si="162"/>
        <v>0</v>
      </c>
      <c r="V486">
        <f t="shared" si="163"/>
        <v>0</v>
      </c>
    </row>
    <row r="487" spans="2:22">
      <c r="B487" s="4">
        <v>51410</v>
      </c>
      <c r="C487">
        <f t="shared" si="153"/>
        <v>573010</v>
      </c>
      <c r="D487">
        <f>(ROUNDUP(((D$441+F$441)*((100+D$4)/100)*D427/D$381)/100,1)*100)</f>
        <v>573010</v>
      </c>
      <c r="E487" s="5">
        <f t="shared" si="150"/>
        <v>30</v>
      </c>
      <c r="F487">
        <f t="shared" si="154"/>
        <v>171903</v>
      </c>
      <c r="G487">
        <f t="shared" si="164"/>
        <v>0</v>
      </c>
      <c r="H487">
        <f t="shared" si="155"/>
        <v>0</v>
      </c>
      <c r="I487">
        <f t="shared" si="156"/>
        <v>0</v>
      </c>
      <c r="J487">
        <f t="shared" si="149"/>
        <v>0</v>
      </c>
      <c r="K487">
        <f t="shared" si="144"/>
        <v>0</v>
      </c>
      <c r="L487">
        <f t="shared" si="145"/>
        <v>0</v>
      </c>
      <c r="M487">
        <f t="shared" si="146"/>
        <v>0</v>
      </c>
      <c r="N487">
        <f t="shared" si="147"/>
        <v>0</v>
      </c>
      <c r="O487">
        <f t="shared" si="152"/>
        <v>0</v>
      </c>
      <c r="P487">
        <f t="shared" si="157"/>
        <v>0</v>
      </c>
      <c r="Q487">
        <f t="shared" si="158"/>
        <v>0</v>
      </c>
      <c r="R487">
        <f t="shared" si="159"/>
        <v>0</v>
      </c>
      <c r="S487">
        <f t="shared" si="160"/>
        <v>0</v>
      </c>
      <c r="T487">
        <f t="shared" si="161"/>
        <v>0</v>
      </c>
      <c r="U487">
        <f t="shared" si="162"/>
        <v>0</v>
      </c>
      <c r="V487">
        <f t="shared" si="163"/>
        <v>0</v>
      </c>
    </row>
    <row r="488" spans="2:22">
      <c r="B488" s="4">
        <v>51441</v>
      </c>
      <c r="C488">
        <f t="shared" si="153"/>
        <v>573010</v>
      </c>
      <c r="D488">
        <f>(ROUNDUP(((D$441+F$441)*((100+D$4)/100)*D428/D$381)/100,1)*100)</f>
        <v>573010</v>
      </c>
      <c r="E488" s="5">
        <f t="shared" si="150"/>
        <v>30</v>
      </c>
      <c r="F488">
        <f t="shared" si="154"/>
        <v>171903</v>
      </c>
      <c r="G488">
        <f t="shared" si="164"/>
        <v>0</v>
      </c>
      <c r="H488">
        <f t="shared" si="155"/>
        <v>0</v>
      </c>
      <c r="I488">
        <f t="shared" si="156"/>
        <v>0</v>
      </c>
      <c r="J488">
        <f t="shared" si="149"/>
        <v>0</v>
      </c>
      <c r="K488">
        <f t="shared" si="144"/>
        <v>0</v>
      </c>
      <c r="L488">
        <f t="shared" si="145"/>
        <v>0</v>
      </c>
      <c r="M488">
        <f t="shared" si="146"/>
        <v>0</v>
      </c>
      <c r="N488">
        <f t="shared" si="147"/>
        <v>0</v>
      </c>
      <c r="O488">
        <f t="shared" si="152"/>
        <v>0</v>
      </c>
      <c r="P488">
        <f t="shared" si="157"/>
        <v>0</v>
      </c>
      <c r="Q488">
        <f t="shared" si="158"/>
        <v>0</v>
      </c>
      <c r="R488">
        <f t="shared" si="159"/>
        <v>0</v>
      </c>
      <c r="S488">
        <f t="shared" si="160"/>
        <v>0</v>
      </c>
      <c r="T488">
        <f t="shared" si="161"/>
        <v>0</v>
      </c>
      <c r="U488">
        <f t="shared" si="162"/>
        <v>0</v>
      </c>
      <c r="V488">
        <f t="shared" si="163"/>
        <v>0</v>
      </c>
    </row>
    <row r="489" spans="2:22">
      <c r="B489" s="4">
        <v>51471</v>
      </c>
      <c r="C489">
        <f t="shared" si="153"/>
        <v>573010</v>
      </c>
      <c r="D489">
        <f>(ROUNDUP(((D$441+F$441)*((100+D$4)/100)*D429/D$381)/100,1)*100)</f>
        <v>573010</v>
      </c>
      <c r="E489" s="5">
        <f t="shared" si="150"/>
        <v>30</v>
      </c>
      <c r="F489">
        <f t="shared" si="154"/>
        <v>171903</v>
      </c>
      <c r="G489">
        <f t="shared" si="164"/>
        <v>0</v>
      </c>
      <c r="H489">
        <f t="shared" si="155"/>
        <v>0</v>
      </c>
      <c r="I489">
        <f t="shared" si="156"/>
        <v>0</v>
      </c>
      <c r="J489">
        <f t="shared" si="149"/>
        <v>0</v>
      </c>
      <c r="K489">
        <f t="shared" si="144"/>
        <v>0</v>
      </c>
      <c r="L489">
        <f t="shared" si="145"/>
        <v>0</v>
      </c>
      <c r="M489">
        <f t="shared" si="146"/>
        <v>0</v>
      </c>
      <c r="N489">
        <f t="shared" si="147"/>
        <v>0</v>
      </c>
      <c r="O489">
        <f t="shared" si="152"/>
        <v>0</v>
      </c>
      <c r="P489">
        <f t="shared" si="157"/>
        <v>0</v>
      </c>
      <c r="Q489">
        <f t="shared" si="158"/>
        <v>0</v>
      </c>
      <c r="R489">
        <f t="shared" si="159"/>
        <v>0</v>
      </c>
      <c r="S489">
        <f t="shared" si="160"/>
        <v>0</v>
      </c>
      <c r="T489">
        <f t="shared" si="161"/>
        <v>0</v>
      </c>
      <c r="U489">
        <f t="shared" si="162"/>
        <v>0</v>
      </c>
      <c r="V489">
        <f t="shared" si="163"/>
        <v>0</v>
      </c>
    </row>
    <row r="490" spans="2:22">
      <c r="B490" s="4">
        <v>51502</v>
      </c>
      <c r="C490">
        <f t="shared" si="153"/>
        <v>573010</v>
      </c>
      <c r="D490">
        <f>(ROUNDUP(((D$441+F$441)*((100+D$4)/100)*D430/D$381)/100,1)*100)</f>
        <v>573010</v>
      </c>
      <c r="E490" s="5">
        <f t="shared" si="150"/>
        <v>32</v>
      </c>
      <c r="F490">
        <f t="shared" si="154"/>
        <v>183363.20000000001</v>
      </c>
      <c r="G490">
        <f t="shared" si="164"/>
        <v>0</v>
      </c>
      <c r="H490">
        <f t="shared" si="155"/>
        <v>0</v>
      </c>
      <c r="I490">
        <f t="shared" si="156"/>
        <v>0</v>
      </c>
      <c r="J490">
        <f t="shared" si="149"/>
        <v>0</v>
      </c>
      <c r="K490">
        <f t="shared" si="144"/>
        <v>0</v>
      </c>
      <c r="L490">
        <f t="shared" si="145"/>
        <v>0</v>
      </c>
      <c r="M490">
        <f t="shared" si="146"/>
        <v>0</v>
      </c>
      <c r="N490">
        <f t="shared" si="147"/>
        <v>0</v>
      </c>
      <c r="O490">
        <f t="shared" si="152"/>
        <v>0</v>
      </c>
      <c r="P490">
        <f t="shared" si="157"/>
        <v>0</v>
      </c>
      <c r="Q490">
        <f t="shared" si="158"/>
        <v>0</v>
      </c>
      <c r="R490">
        <f t="shared" si="159"/>
        <v>0</v>
      </c>
      <c r="S490">
        <f t="shared" si="160"/>
        <v>0</v>
      </c>
      <c r="T490">
        <f t="shared" si="161"/>
        <v>0</v>
      </c>
      <c r="U490">
        <f t="shared" si="162"/>
        <v>0</v>
      </c>
      <c r="V490">
        <f t="shared" si="163"/>
        <v>0</v>
      </c>
    </row>
    <row r="491" spans="2:22">
      <c r="B491" s="4">
        <v>51533</v>
      </c>
      <c r="C491">
        <f t="shared" si="153"/>
        <v>573010</v>
      </c>
      <c r="D491">
        <f>(ROUNDUP(((D$441+F$441)*((100+D$4)/100)*D431/D$381)/100,1)*100)</f>
        <v>573010</v>
      </c>
      <c r="E491" s="5">
        <f t="shared" si="150"/>
        <v>32</v>
      </c>
      <c r="F491">
        <f t="shared" si="154"/>
        <v>183363.20000000001</v>
      </c>
      <c r="G491">
        <f t="shared" si="164"/>
        <v>0</v>
      </c>
      <c r="H491">
        <f t="shared" si="155"/>
        <v>0</v>
      </c>
      <c r="I491">
        <f t="shared" si="156"/>
        <v>0</v>
      </c>
      <c r="J491">
        <f t="shared" si="149"/>
        <v>0</v>
      </c>
      <c r="K491">
        <f t="shared" si="144"/>
        <v>0</v>
      </c>
      <c r="L491">
        <f t="shared" si="145"/>
        <v>0</v>
      </c>
      <c r="M491">
        <f t="shared" si="146"/>
        <v>0</v>
      </c>
      <c r="N491">
        <f t="shared" si="147"/>
        <v>0</v>
      </c>
      <c r="O491">
        <f t="shared" si="152"/>
        <v>0</v>
      </c>
      <c r="P491">
        <f t="shared" si="157"/>
        <v>0</v>
      </c>
      <c r="Q491">
        <f t="shared" si="158"/>
        <v>0</v>
      </c>
      <c r="R491">
        <f t="shared" si="159"/>
        <v>0</v>
      </c>
      <c r="S491">
        <f t="shared" si="160"/>
        <v>0</v>
      </c>
      <c r="T491">
        <f t="shared" si="161"/>
        <v>0</v>
      </c>
      <c r="U491">
        <f t="shared" si="162"/>
        <v>0</v>
      </c>
      <c r="V491">
        <f t="shared" si="163"/>
        <v>0</v>
      </c>
    </row>
    <row r="492" spans="2:22">
      <c r="B492" s="4">
        <v>51561</v>
      </c>
      <c r="C492">
        <f t="shared" si="153"/>
        <v>573010</v>
      </c>
      <c r="D492">
        <f>(ROUNDUP(((D$441+F$441)*((100+D$4)/100)*D432/D$381)/100,1)*100)</f>
        <v>573010</v>
      </c>
      <c r="E492" s="5">
        <f t="shared" si="150"/>
        <v>32</v>
      </c>
      <c r="F492">
        <f t="shared" si="154"/>
        <v>183363.20000000001</v>
      </c>
      <c r="G492">
        <f t="shared" si="164"/>
        <v>0</v>
      </c>
      <c r="H492">
        <f t="shared" si="155"/>
        <v>0</v>
      </c>
      <c r="I492">
        <f t="shared" si="156"/>
        <v>0</v>
      </c>
      <c r="J492">
        <f t="shared" si="149"/>
        <v>0</v>
      </c>
      <c r="K492">
        <f t="shared" si="144"/>
        <v>0</v>
      </c>
      <c r="L492">
        <f t="shared" si="145"/>
        <v>0</v>
      </c>
      <c r="M492">
        <f t="shared" si="146"/>
        <v>0</v>
      </c>
      <c r="N492">
        <f t="shared" si="147"/>
        <v>0</v>
      </c>
      <c r="O492">
        <f t="shared" si="152"/>
        <v>0</v>
      </c>
      <c r="P492">
        <f t="shared" si="157"/>
        <v>0</v>
      </c>
      <c r="Q492">
        <f t="shared" si="158"/>
        <v>0</v>
      </c>
      <c r="R492">
        <f t="shared" si="159"/>
        <v>0</v>
      </c>
      <c r="S492">
        <f t="shared" si="160"/>
        <v>0</v>
      </c>
      <c r="T492">
        <f t="shared" si="161"/>
        <v>0</v>
      </c>
      <c r="U492">
        <f t="shared" si="162"/>
        <v>0</v>
      </c>
      <c r="V492">
        <f t="shared" si="163"/>
        <v>0</v>
      </c>
    </row>
    <row r="493" spans="2:22">
      <c r="B493" s="4">
        <v>51592</v>
      </c>
      <c r="C493">
        <f t="shared" si="153"/>
        <v>573010</v>
      </c>
      <c r="D493">
        <f>(ROUNDUP(((D$441+F$441)*((100+D$4)/100)*D433/D$381)/100,1)*100)</f>
        <v>573010</v>
      </c>
      <c r="E493" s="5">
        <f t="shared" si="150"/>
        <v>34</v>
      </c>
      <c r="F493">
        <f t="shared" si="154"/>
        <v>194823.4</v>
      </c>
      <c r="G493">
        <f t="shared" si="164"/>
        <v>0</v>
      </c>
      <c r="H493">
        <f t="shared" si="155"/>
        <v>0</v>
      </c>
      <c r="I493">
        <f t="shared" si="156"/>
        <v>0</v>
      </c>
      <c r="J493">
        <f t="shared" si="149"/>
        <v>0</v>
      </c>
      <c r="K493">
        <f t="shared" si="144"/>
        <v>0</v>
      </c>
      <c r="L493">
        <f t="shared" si="145"/>
        <v>0</v>
      </c>
      <c r="M493">
        <f t="shared" si="146"/>
        <v>0</v>
      </c>
      <c r="N493">
        <f t="shared" si="147"/>
        <v>0</v>
      </c>
      <c r="O493">
        <f t="shared" si="152"/>
        <v>0</v>
      </c>
      <c r="P493">
        <f t="shared" si="157"/>
        <v>0</v>
      </c>
      <c r="Q493">
        <f t="shared" si="158"/>
        <v>0</v>
      </c>
      <c r="R493">
        <f t="shared" si="159"/>
        <v>0</v>
      </c>
      <c r="S493">
        <f t="shared" si="160"/>
        <v>0</v>
      </c>
      <c r="T493">
        <f t="shared" si="161"/>
        <v>0</v>
      </c>
      <c r="U493">
        <f t="shared" si="162"/>
        <v>0</v>
      </c>
      <c r="V493">
        <f t="shared" si="163"/>
        <v>0</v>
      </c>
    </row>
    <row r="494" spans="2:22">
      <c r="B494" s="4">
        <v>51622</v>
      </c>
      <c r="C494">
        <f t="shared" si="153"/>
        <v>573010</v>
      </c>
      <c r="D494">
        <f>(ROUNDUP(((D$441+F$441)*((100+D$4)/100)*D434/D$381)/100,1)*100)</f>
        <v>573010</v>
      </c>
      <c r="E494" s="5">
        <f t="shared" si="150"/>
        <v>34</v>
      </c>
      <c r="F494">
        <f t="shared" si="154"/>
        <v>194823.4</v>
      </c>
      <c r="G494">
        <f t="shared" si="164"/>
        <v>0</v>
      </c>
      <c r="H494">
        <f t="shared" si="155"/>
        <v>0</v>
      </c>
      <c r="I494">
        <f t="shared" si="156"/>
        <v>0</v>
      </c>
      <c r="J494">
        <f t="shared" si="149"/>
        <v>0</v>
      </c>
      <c r="K494">
        <f t="shared" si="144"/>
        <v>0</v>
      </c>
      <c r="L494">
        <f t="shared" si="145"/>
        <v>0</v>
      </c>
      <c r="M494">
        <f t="shared" si="146"/>
        <v>0</v>
      </c>
      <c r="N494">
        <f t="shared" si="147"/>
        <v>0</v>
      </c>
      <c r="O494">
        <f t="shared" si="152"/>
        <v>0</v>
      </c>
      <c r="P494">
        <f t="shared" si="157"/>
        <v>0</v>
      </c>
      <c r="Q494">
        <f t="shared" si="158"/>
        <v>0</v>
      </c>
      <c r="R494">
        <f t="shared" si="159"/>
        <v>0</v>
      </c>
      <c r="S494">
        <f t="shared" si="160"/>
        <v>0</v>
      </c>
      <c r="T494">
        <f t="shared" si="161"/>
        <v>0</v>
      </c>
      <c r="U494">
        <f t="shared" si="162"/>
        <v>0</v>
      </c>
      <c r="V494">
        <f t="shared" si="163"/>
        <v>0</v>
      </c>
    </row>
    <row r="495" spans="2:22">
      <c r="B495" s="4">
        <v>51653</v>
      </c>
      <c r="C495">
        <f t="shared" si="153"/>
        <v>590400</v>
      </c>
      <c r="D495">
        <f>(ROUNDUP(((D$441+F$441)*((100+D$4)/100)*D435/D$381)/100,1)*100)</f>
        <v>590400</v>
      </c>
      <c r="E495" s="5">
        <f t="shared" si="150"/>
        <v>34</v>
      </c>
      <c r="F495">
        <f t="shared" si="154"/>
        <v>200736</v>
      </c>
      <c r="G495">
        <f t="shared" si="164"/>
        <v>0</v>
      </c>
      <c r="H495">
        <f t="shared" si="155"/>
        <v>0</v>
      </c>
      <c r="I495">
        <f t="shared" si="156"/>
        <v>0</v>
      </c>
      <c r="J495">
        <f t="shared" si="149"/>
        <v>0</v>
      </c>
      <c r="K495">
        <f t="shared" si="144"/>
        <v>0</v>
      </c>
      <c r="L495">
        <f t="shared" si="145"/>
        <v>0</v>
      </c>
      <c r="M495">
        <f t="shared" si="146"/>
        <v>0</v>
      </c>
      <c r="N495">
        <f t="shared" si="147"/>
        <v>0</v>
      </c>
      <c r="O495">
        <f t="shared" si="152"/>
        <v>0</v>
      </c>
      <c r="P495">
        <f t="shared" si="157"/>
        <v>0</v>
      </c>
      <c r="Q495">
        <f t="shared" si="158"/>
        <v>0</v>
      </c>
      <c r="R495">
        <f t="shared" si="159"/>
        <v>0</v>
      </c>
      <c r="S495">
        <f t="shared" si="160"/>
        <v>0</v>
      </c>
      <c r="T495">
        <f t="shared" si="161"/>
        <v>0</v>
      </c>
      <c r="U495">
        <f t="shared" si="162"/>
        <v>0</v>
      </c>
      <c r="V495">
        <f t="shared" si="163"/>
        <v>0</v>
      </c>
    </row>
    <row r="496" spans="2:22">
      <c r="B496" s="4">
        <v>51683</v>
      </c>
      <c r="C496">
        <f t="shared" si="153"/>
        <v>590400</v>
      </c>
      <c r="D496">
        <f>(ROUNDUP(((D$441+F$441)*((100+D$4)/100)*D436/D$381)/100,1)*100)</f>
        <v>590400</v>
      </c>
      <c r="E496" s="5">
        <f t="shared" si="150"/>
        <v>36</v>
      </c>
      <c r="F496">
        <f t="shared" si="154"/>
        <v>212544</v>
      </c>
      <c r="G496">
        <f t="shared" si="164"/>
        <v>0</v>
      </c>
      <c r="H496">
        <f t="shared" si="155"/>
        <v>0</v>
      </c>
      <c r="I496">
        <f t="shared" si="156"/>
        <v>0</v>
      </c>
      <c r="J496">
        <f t="shared" si="149"/>
        <v>0</v>
      </c>
      <c r="K496">
        <f t="shared" si="144"/>
        <v>0</v>
      </c>
      <c r="L496">
        <f t="shared" si="145"/>
        <v>0</v>
      </c>
      <c r="M496">
        <f t="shared" si="146"/>
        <v>0</v>
      </c>
      <c r="N496">
        <f t="shared" si="147"/>
        <v>0</v>
      </c>
      <c r="O496">
        <f t="shared" si="152"/>
        <v>0</v>
      </c>
      <c r="P496">
        <f t="shared" si="157"/>
        <v>0</v>
      </c>
      <c r="Q496">
        <f t="shared" si="158"/>
        <v>0</v>
      </c>
      <c r="R496">
        <f t="shared" si="159"/>
        <v>0</v>
      </c>
      <c r="S496">
        <f t="shared" si="160"/>
        <v>0</v>
      </c>
      <c r="T496">
        <f t="shared" si="161"/>
        <v>0</v>
      </c>
      <c r="U496">
        <f t="shared" si="162"/>
        <v>0</v>
      </c>
      <c r="V496">
        <f t="shared" si="163"/>
        <v>0</v>
      </c>
    </row>
    <row r="497" spans="2:22">
      <c r="B497" s="4">
        <v>51714</v>
      </c>
      <c r="C497">
        <f t="shared" si="153"/>
        <v>590400</v>
      </c>
      <c r="D497">
        <f>(ROUNDUP(((D$441+F$441)*((100+D$4)/100)*D437/D$381)/100,1)*100)</f>
        <v>590400</v>
      </c>
      <c r="E497" s="5">
        <f t="shared" si="150"/>
        <v>36</v>
      </c>
      <c r="F497">
        <f t="shared" si="154"/>
        <v>212544</v>
      </c>
      <c r="G497">
        <f t="shared" si="164"/>
        <v>0</v>
      </c>
      <c r="H497">
        <f t="shared" si="155"/>
        <v>0</v>
      </c>
      <c r="I497">
        <f t="shared" si="156"/>
        <v>0</v>
      </c>
      <c r="J497">
        <f t="shared" si="149"/>
        <v>0</v>
      </c>
      <c r="K497">
        <f t="shared" ref="K497:K560" si="165">(IF(OR(B497&lt;G$2,(B497&gt;F$2-2*365)),0,G497*0.12-N497))</f>
        <v>0</v>
      </c>
      <c r="L497">
        <f t="shared" ref="L497:L560" si="166">(IF(OR(B497&lt;G$2,(B497&gt;F$2-2*365)),0,G497*0.0367))</f>
        <v>0</v>
      </c>
      <c r="M497">
        <f t="shared" ref="M497:M560" si="167">(IF(OR(B497&lt;G$2,(B497&gt;F$2-2*365)),0,G497*0.0833))</f>
        <v>0</v>
      </c>
      <c r="N497">
        <f t="shared" ref="N497:N560" si="168">(IF(OR(B497&lt;G$2,(B497&gt;F$2-2*365)),0,(G497-J497)*0.0116))</f>
        <v>0</v>
      </c>
      <c r="O497">
        <f t="shared" si="152"/>
        <v>0</v>
      </c>
      <c r="P497">
        <f t="shared" si="157"/>
        <v>0</v>
      </c>
      <c r="Q497">
        <f t="shared" si="158"/>
        <v>0</v>
      </c>
      <c r="R497">
        <f t="shared" si="159"/>
        <v>0</v>
      </c>
      <c r="S497">
        <f t="shared" si="160"/>
        <v>0</v>
      </c>
      <c r="T497">
        <f t="shared" si="161"/>
        <v>0</v>
      </c>
      <c r="U497">
        <f t="shared" si="162"/>
        <v>0</v>
      </c>
      <c r="V497">
        <f t="shared" si="163"/>
        <v>0</v>
      </c>
    </row>
    <row r="498" spans="2:22">
      <c r="B498" s="4">
        <v>51745</v>
      </c>
      <c r="C498">
        <f t="shared" si="153"/>
        <v>590400</v>
      </c>
      <c r="D498">
        <f>(ROUNDUP(((D$441+F$441)*((100+D$4)/100)*D438/D$381)/100,1)*100)</f>
        <v>590400</v>
      </c>
      <c r="E498" s="5">
        <f t="shared" si="150"/>
        <v>36</v>
      </c>
      <c r="F498">
        <f t="shared" si="154"/>
        <v>212544</v>
      </c>
      <c r="G498">
        <f t="shared" si="164"/>
        <v>0</v>
      </c>
      <c r="H498">
        <f t="shared" si="155"/>
        <v>0</v>
      </c>
      <c r="I498">
        <f t="shared" si="156"/>
        <v>0</v>
      </c>
      <c r="J498">
        <f t="shared" si="149"/>
        <v>0</v>
      </c>
      <c r="K498">
        <f t="shared" si="165"/>
        <v>0</v>
      </c>
      <c r="L498">
        <f t="shared" si="166"/>
        <v>0</v>
      </c>
      <c r="M498">
        <f t="shared" si="167"/>
        <v>0</v>
      </c>
      <c r="N498">
        <f t="shared" si="168"/>
        <v>0</v>
      </c>
      <c r="O498">
        <f t="shared" si="152"/>
        <v>0</v>
      </c>
      <c r="P498">
        <f t="shared" si="157"/>
        <v>0</v>
      </c>
      <c r="Q498">
        <f t="shared" si="158"/>
        <v>0</v>
      </c>
      <c r="R498">
        <f t="shared" si="159"/>
        <v>0</v>
      </c>
      <c r="S498">
        <f t="shared" si="160"/>
        <v>0</v>
      </c>
      <c r="T498">
        <f t="shared" si="161"/>
        <v>0</v>
      </c>
      <c r="U498">
        <f t="shared" si="162"/>
        <v>0</v>
      </c>
      <c r="V498">
        <f t="shared" si="163"/>
        <v>0</v>
      </c>
    </row>
    <row r="499" spans="2:22">
      <c r="B499" s="4">
        <v>51775</v>
      </c>
      <c r="C499">
        <f t="shared" si="153"/>
        <v>590400</v>
      </c>
      <c r="D499">
        <f>(ROUNDUP(((D$441+F$441)*((100+D$4)/100)*D439/D$381)/100,1)*100)</f>
        <v>590400</v>
      </c>
      <c r="E499" s="5">
        <f t="shared" si="150"/>
        <v>38</v>
      </c>
      <c r="F499">
        <f t="shared" si="154"/>
        <v>224352</v>
      </c>
      <c r="G499">
        <f t="shared" si="164"/>
        <v>0</v>
      </c>
      <c r="H499">
        <f t="shared" si="155"/>
        <v>0</v>
      </c>
      <c r="I499">
        <f t="shared" si="156"/>
        <v>0</v>
      </c>
      <c r="J499">
        <f t="shared" si="149"/>
        <v>0</v>
      </c>
      <c r="K499">
        <f t="shared" si="165"/>
        <v>0</v>
      </c>
      <c r="L499">
        <f t="shared" si="166"/>
        <v>0</v>
      </c>
      <c r="M499">
        <f t="shared" si="167"/>
        <v>0</v>
      </c>
      <c r="N499">
        <f t="shared" si="168"/>
        <v>0</v>
      </c>
      <c r="O499">
        <f t="shared" si="152"/>
        <v>0</v>
      </c>
      <c r="P499">
        <f t="shared" si="157"/>
        <v>0</v>
      </c>
      <c r="Q499">
        <f t="shared" si="158"/>
        <v>0</v>
      </c>
      <c r="R499">
        <f t="shared" si="159"/>
        <v>0</v>
      </c>
      <c r="S499">
        <f t="shared" si="160"/>
        <v>0</v>
      </c>
      <c r="T499">
        <f t="shared" si="161"/>
        <v>0</v>
      </c>
      <c r="U499">
        <f t="shared" si="162"/>
        <v>0</v>
      </c>
      <c r="V499">
        <f t="shared" si="163"/>
        <v>0</v>
      </c>
    </row>
    <row r="500" spans="2:22">
      <c r="B500" s="4">
        <v>51806</v>
      </c>
      <c r="C500">
        <f t="shared" si="153"/>
        <v>590400</v>
      </c>
      <c r="D500">
        <f>(ROUNDUP(((D$441+F$441)*((100+D$4)/100)*D440/D$381)/100,1)*100)</f>
        <v>590400</v>
      </c>
      <c r="E500" s="5">
        <f t="shared" si="150"/>
        <v>38</v>
      </c>
      <c r="F500">
        <f t="shared" si="154"/>
        <v>224352</v>
      </c>
      <c r="G500">
        <f t="shared" si="164"/>
        <v>0</v>
      </c>
      <c r="H500">
        <f t="shared" si="155"/>
        <v>0</v>
      </c>
      <c r="I500">
        <f t="shared" si="156"/>
        <v>0</v>
      </c>
      <c r="J500">
        <f t="shared" si="149"/>
        <v>0</v>
      </c>
      <c r="K500">
        <f t="shared" si="165"/>
        <v>0</v>
      </c>
      <c r="L500">
        <f t="shared" si="166"/>
        <v>0</v>
      </c>
      <c r="M500">
        <f t="shared" si="167"/>
        <v>0</v>
      </c>
      <c r="N500">
        <f t="shared" si="168"/>
        <v>0</v>
      </c>
      <c r="O500">
        <f t="shared" si="152"/>
        <v>0</v>
      </c>
      <c r="P500">
        <f t="shared" si="157"/>
        <v>0</v>
      </c>
      <c r="Q500">
        <f t="shared" si="158"/>
        <v>0</v>
      </c>
      <c r="R500">
        <f t="shared" si="159"/>
        <v>0</v>
      </c>
      <c r="S500">
        <f t="shared" si="160"/>
        <v>0</v>
      </c>
      <c r="T500">
        <f t="shared" si="161"/>
        <v>0</v>
      </c>
      <c r="U500">
        <f t="shared" si="162"/>
        <v>0</v>
      </c>
      <c r="V500">
        <f t="shared" si="163"/>
        <v>0</v>
      </c>
    </row>
    <row r="501" spans="2:22">
      <c r="B501" s="4">
        <v>51836</v>
      </c>
      <c r="C501">
        <f t="shared" si="153"/>
        <v>590400</v>
      </c>
      <c r="D501">
        <f>(ROUNDUP(((D$441+F$441)*((100+D$4)/100)*D441/D$381)/100,1)*100)</f>
        <v>590400</v>
      </c>
      <c r="E501" s="5">
        <f t="shared" si="150"/>
        <v>38</v>
      </c>
      <c r="F501">
        <f t="shared" si="154"/>
        <v>224352</v>
      </c>
      <c r="G501">
        <f t="shared" si="164"/>
        <v>0</v>
      </c>
      <c r="H501">
        <f t="shared" si="155"/>
        <v>0</v>
      </c>
      <c r="I501">
        <f t="shared" si="156"/>
        <v>0</v>
      </c>
      <c r="J501">
        <f t="shared" si="149"/>
        <v>0</v>
      </c>
      <c r="K501">
        <f t="shared" si="165"/>
        <v>0</v>
      </c>
      <c r="L501">
        <f t="shared" si="166"/>
        <v>0</v>
      </c>
      <c r="M501">
        <f t="shared" si="167"/>
        <v>0</v>
      </c>
      <c r="N501">
        <f t="shared" si="168"/>
        <v>0</v>
      </c>
      <c r="O501">
        <f t="shared" si="152"/>
        <v>0</v>
      </c>
      <c r="P501">
        <f t="shared" si="157"/>
        <v>0</v>
      </c>
      <c r="Q501">
        <f t="shared" si="158"/>
        <v>0</v>
      </c>
      <c r="R501">
        <f t="shared" si="159"/>
        <v>0</v>
      </c>
      <c r="S501">
        <f t="shared" si="160"/>
        <v>0</v>
      </c>
      <c r="T501">
        <f t="shared" si="161"/>
        <v>0</v>
      </c>
      <c r="U501">
        <f t="shared" si="162"/>
        <v>0</v>
      </c>
      <c r="V501">
        <f t="shared" si="163"/>
        <v>0</v>
      </c>
    </row>
    <row r="502" spans="2:22">
      <c r="B502" s="4">
        <v>51867</v>
      </c>
      <c r="C502">
        <f t="shared" ref="C502:D517" si="169">ROUNDUP(C442*1.03*1.03*1.03*1.03*1.03*1.03/100,1)*100</f>
        <v>590310</v>
      </c>
      <c r="D502">
        <f t="shared" si="169"/>
        <v>590310</v>
      </c>
      <c r="E502" s="5">
        <f t="shared" si="150"/>
        <v>40</v>
      </c>
      <c r="F502">
        <f t="shared" si="154"/>
        <v>236124</v>
      </c>
      <c r="G502">
        <f t="shared" si="164"/>
        <v>0</v>
      </c>
      <c r="H502">
        <f t="shared" si="155"/>
        <v>0</v>
      </c>
      <c r="I502">
        <f t="shared" si="156"/>
        <v>0</v>
      </c>
      <c r="J502">
        <f t="shared" si="149"/>
        <v>0</v>
      </c>
      <c r="K502">
        <f t="shared" si="165"/>
        <v>0</v>
      </c>
      <c r="L502">
        <f t="shared" si="166"/>
        <v>0</v>
      </c>
      <c r="M502">
        <f t="shared" si="167"/>
        <v>0</v>
      </c>
      <c r="N502">
        <f t="shared" si="168"/>
        <v>0</v>
      </c>
      <c r="O502">
        <f t="shared" si="152"/>
        <v>0</v>
      </c>
      <c r="P502">
        <f t="shared" si="157"/>
        <v>0</v>
      </c>
      <c r="Q502">
        <f t="shared" si="158"/>
        <v>0</v>
      </c>
      <c r="R502">
        <f t="shared" si="159"/>
        <v>0</v>
      </c>
      <c r="S502">
        <f t="shared" si="160"/>
        <v>0</v>
      </c>
      <c r="T502">
        <f t="shared" si="161"/>
        <v>0</v>
      </c>
      <c r="U502">
        <f t="shared" si="162"/>
        <v>0</v>
      </c>
      <c r="V502">
        <f t="shared" si="163"/>
        <v>0</v>
      </c>
    </row>
    <row r="503" spans="2:22">
      <c r="B503" s="4">
        <v>51898</v>
      </c>
      <c r="C503">
        <f t="shared" si="169"/>
        <v>590310</v>
      </c>
      <c r="D503">
        <f t="shared" si="169"/>
        <v>590310</v>
      </c>
      <c r="E503" s="5">
        <f t="shared" si="150"/>
        <v>40</v>
      </c>
      <c r="F503">
        <f t="shared" si="154"/>
        <v>236124</v>
      </c>
      <c r="G503">
        <f t="shared" si="164"/>
        <v>0</v>
      </c>
      <c r="H503">
        <f t="shared" si="155"/>
        <v>0</v>
      </c>
      <c r="I503">
        <f t="shared" si="156"/>
        <v>0</v>
      </c>
      <c r="J503">
        <f t="shared" si="149"/>
        <v>0</v>
      </c>
      <c r="K503">
        <f t="shared" si="165"/>
        <v>0</v>
      </c>
      <c r="L503">
        <f t="shared" si="166"/>
        <v>0</v>
      </c>
      <c r="M503">
        <f t="shared" si="167"/>
        <v>0</v>
      </c>
      <c r="N503">
        <f t="shared" si="168"/>
        <v>0</v>
      </c>
      <c r="O503">
        <f t="shared" si="152"/>
        <v>0</v>
      </c>
      <c r="P503">
        <f t="shared" si="157"/>
        <v>0</v>
      </c>
      <c r="Q503">
        <f t="shared" si="158"/>
        <v>0</v>
      </c>
      <c r="R503">
        <f t="shared" si="159"/>
        <v>0</v>
      </c>
      <c r="S503">
        <f t="shared" si="160"/>
        <v>0</v>
      </c>
      <c r="T503">
        <f t="shared" si="161"/>
        <v>0</v>
      </c>
      <c r="U503">
        <f t="shared" si="162"/>
        <v>0</v>
      </c>
      <c r="V503">
        <f t="shared" si="163"/>
        <v>0</v>
      </c>
    </row>
    <row r="504" spans="2:22">
      <c r="B504" s="4">
        <v>51926</v>
      </c>
      <c r="C504">
        <f t="shared" si="169"/>
        <v>590310</v>
      </c>
      <c r="D504">
        <f t="shared" si="169"/>
        <v>590310</v>
      </c>
      <c r="E504" s="5">
        <f t="shared" si="150"/>
        <v>40</v>
      </c>
      <c r="F504">
        <f t="shared" si="154"/>
        <v>236124</v>
      </c>
      <c r="G504">
        <f t="shared" si="164"/>
        <v>0</v>
      </c>
      <c r="H504">
        <f t="shared" si="155"/>
        <v>0</v>
      </c>
      <c r="I504">
        <f t="shared" si="156"/>
        <v>0</v>
      </c>
      <c r="J504">
        <f t="shared" si="149"/>
        <v>0</v>
      </c>
      <c r="K504">
        <f t="shared" si="165"/>
        <v>0</v>
      </c>
      <c r="L504">
        <f t="shared" si="166"/>
        <v>0</v>
      </c>
      <c r="M504">
        <f t="shared" si="167"/>
        <v>0</v>
      </c>
      <c r="N504">
        <f t="shared" si="168"/>
        <v>0</v>
      </c>
      <c r="O504">
        <f t="shared" si="152"/>
        <v>0</v>
      </c>
      <c r="P504">
        <f t="shared" si="157"/>
        <v>0</v>
      </c>
      <c r="Q504">
        <f t="shared" si="158"/>
        <v>0</v>
      </c>
      <c r="R504">
        <f t="shared" si="159"/>
        <v>0</v>
      </c>
      <c r="S504">
        <f t="shared" si="160"/>
        <v>0</v>
      </c>
      <c r="T504">
        <f t="shared" si="161"/>
        <v>0</v>
      </c>
      <c r="U504">
        <f t="shared" si="162"/>
        <v>0</v>
      </c>
      <c r="V504">
        <f t="shared" si="163"/>
        <v>0</v>
      </c>
    </row>
    <row r="505" spans="2:22">
      <c r="B505" s="4">
        <v>51957</v>
      </c>
      <c r="C505">
        <f t="shared" si="169"/>
        <v>590310</v>
      </c>
      <c r="D505">
        <f t="shared" si="169"/>
        <v>590310</v>
      </c>
      <c r="E505" s="5">
        <f t="shared" si="150"/>
        <v>42</v>
      </c>
      <c r="F505">
        <f t="shared" si="154"/>
        <v>247930.2</v>
      </c>
      <c r="G505">
        <f t="shared" si="164"/>
        <v>0</v>
      </c>
      <c r="H505">
        <f t="shared" si="155"/>
        <v>0</v>
      </c>
      <c r="I505">
        <f t="shared" si="156"/>
        <v>0</v>
      </c>
      <c r="J505">
        <f t="shared" si="149"/>
        <v>0</v>
      </c>
      <c r="K505">
        <f t="shared" si="165"/>
        <v>0</v>
      </c>
      <c r="L505">
        <f t="shared" si="166"/>
        <v>0</v>
      </c>
      <c r="M505">
        <f t="shared" si="167"/>
        <v>0</v>
      </c>
      <c r="N505">
        <f t="shared" si="168"/>
        <v>0</v>
      </c>
      <c r="O505">
        <f t="shared" si="152"/>
        <v>0</v>
      </c>
      <c r="P505">
        <f t="shared" si="157"/>
        <v>0</v>
      </c>
      <c r="Q505">
        <f t="shared" si="158"/>
        <v>0</v>
      </c>
      <c r="R505">
        <f t="shared" si="159"/>
        <v>0</v>
      </c>
      <c r="S505">
        <f t="shared" si="160"/>
        <v>0</v>
      </c>
      <c r="T505">
        <f t="shared" si="161"/>
        <v>0</v>
      </c>
      <c r="U505">
        <f t="shared" si="162"/>
        <v>0</v>
      </c>
      <c r="V505">
        <f t="shared" si="163"/>
        <v>0</v>
      </c>
    </row>
    <row r="506" spans="2:22">
      <c r="B506" s="4">
        <v>51987</v>
      </c>
      <c r="C506">
        <f t="shared" si="169"/>
        <v>590310</v>
      </c>
      <c r="D506">
        <f t="shared" si="169"/>
        <v>590310</v>
      </c>
      <c r="E506" s="5">
        <f t="shared" si="150"/>
        <v>42</v>
      </c>
      <c r="F506">
        <f t="shared" si="154"/>
        <v>247930.2</v>
      </c>
      <c r="G506">
        <f t="shared" si="164"/>
        <v>0</v>
      </c>
      <c r="H506">
        <f t="shared" si="155"/>
        <v>0</v>
      </c>
      <c r="I506">
        <f t="shared" si="156"/>
        <v>0</v>
      </c>
      <c r="J506">
        <f t="shared" si="149"/>
        <v>0</v>
      </c>
      <c r="K506">
        <f t="shared" si="165"/>
        <v>0</v>
      </c>
      <c r="L506">
        <f t="shared" si="166"/>
        <v>0</v>
      </c>
      <c r="M506">
        <f t="shared" si="167"/>
        <v>0</v>
      </c>
      <c r="N506">
        <f t="shared" si="168"/>
        <v>0</v>
      </c>
      <c r="O506">
        <f t="shared" si="152"/>
        <v>0</v>
      </c>
      <c r="P506">
        <f t="shared" si="157"/>
        <v>0</v>
      </c>
      <c r="Q506">
        <f t="shared" si="158"/>
        <v>0</v>
      </c>
      <c r="R506">
        <f t="shared" si="159"/>
        <v>0</v>
      </c>
      <c r="S506">
        <f t="shared" si="160"/>
        <v>0</v>
      </c>
      <c r="T506">
        <f t="shared" si="161"/>
        <v>0</v>
      </c>
      <c r="U506">
        <f t="shared" si="162"/>
        <v>0</v>
      </c>
      <c r="V506">
        <f t="shared" si="163"/>
        <v>0</v>
      </c>
    </row>
    <row r="507" spans="2:22">
      <c r="B507" s="4">
        <v>52018</v>
      </c>
      <c r="C507">
        <f t="shared" si="169"/>
        <v>625890</v>
      </c>
      <c r="D507">
        <f t="shared" si="169"/>
        <v>625890</v>
      </c>
      <c r="E507" s="5">
        <f t="shared" si="150"/>
        <v>42</v>
      </c>
      <c r="F507">
        <f t="shared" si="154"/>
        <v>262873.8</v>
      </c>
      <c r="G507">
        <f t="shared" si="164"/>
        <v>0</v>
      </c>
      <c r="H507">
        <f t="shared" si="155"/>
        <v>0</v>
      </c>
      <c r="I507">
        <f t="shared" si="156"/>
        <v>0</v>
      </c>
      <c r="J507">
        <f t="shared" ref="J507:J570" si="170">(IF(OR(B507&lt;G$2,B507&gt;(F$2-2*365)),0,ROUNDUP(E$4*0.0833,0)))</f>
        <v>0</v>
      </c>
      <c r="K507">
        <f t="shared" si="165"/>
        <v>0</v>
      </c>
      <c r="L507">
        <f t="shared" si="166"/>
        <v>0</v>
      </c>
      <c r="M507">
        <f t="shared" si="167"/>
        <v>0</v>
      </c>
      <c r="N507">
        <f t="shared" si="168"/>
        <v>0</v>
      </c>
      <c r="O507">
        <f t="shared" si="152"/>
        <v>0</v>
      </c>
      <c r="P507">
        <f t="shared" si="157"/>
        <v>0</v>
      </c>
      <c r="Q507">
        <f t="shared" si="158"/>
        <v>0</v>
      </c>
      <c r="R507">
        <f t="shared" si="159"/>
        <v>0</v>
      </c>
      <c r="S507">
        <f t="shared" si="160"/>
        <v>0</v>
      </c>
      <c r="T507">
        <f t="shared" si="161"/>
        <v>0</v>
      </c>
      <c r="U507">
        <f t="shared" si="162"/>
        <v>0</v>
      </c>
      <c r="V507">
        <f t="shared" si="163"/>
        <v>0</v>
      </c>
    </row>
    <row r="508" spans="2:22">
      <c r="B508" s="4">
        <v>52048</v>
      </c>
      <c r="C508">
        <f t="shared" si="169"/>
        <v>625890</v>
      </c>
      <c r="D508">
        <f t="shared" si="169"/>
        <v>625890</v>
      </c>
      <c r="E508" s="5">
        <f t="shared" si="150"/>
        <v>44</v>
      </c>
      <c r="F508">
        <f t="shared" si="154"/>
        <v>275391.59999999998</v>
      </c>
      <c r="G508">
        <f t="shared" si="164"/>
        <v>0</v>
      </c>
      <c r="H508">
        <f t="shared" si="155"/>
        <v>0</v>
      </c>
      <c r="I508">
        <f t="shared" si="156"/>
        <v>0</v>
      </c>
      <c r="J508">
        <f t="shared" si="170"/>
        <v>0</v>
      </c>
      <c r="K508">
        <f t="shared" si="165"/>
        <v>0</v>
      </c>
      <c r="L508">
        <f t="shared" si="166"/>
        <v>0</v>
      </c>
      <c r="M508">
        <f t="shared" si="167"/>
        <v>0</v>
      </c>
      <c r="N508">
        <f t="shared" si="168"/>
        <v>0</v>
      </c>
      <c r="O508">
        <f t="shared" si="152"/>
        <v>0</v>
      </c>
      <c r="P508">
        <f t="shared" si="157"/>
        <v>0</v>
      </c>
      <c r="Q508">
        <f t="shared" si="158"/>
        <v>0</v>
      </c>
      <c r="R508">
        <f t="shared" si="159"/>
        <v>0</v>
      </c>
      <c r="S508">
        <f t="shared" si="160"/>
        <v>0</v>
      </c>
      <c r="T508">
        <f t="shared" si="161"/>
        <v>0</v>
      </c>
      <c r="U508">
        <f t="shared" si="162"/>
        <v>0</v>
      </c>
      <c r="V508">
        <f t="shared" si="163"/>
        <v>0</v>
      </c>
    </row>
    <row r="509" spans="2:22">
      <c r="B509" s="4">
        <v>52079</v>
      </c>
      <c r="C509">
        <f t="shared" si="169"/>
        <v>625890</v>
      </c>
      <c r="D509">
        <f t="shared" si="169"/>
        <v>625890</v>
      </c>
      <c r="E509" s="5">
        <f t="shared" si="150"/>
        <v>44</v>
      </c>
      <c r="F509">
        <f t="shared" si="154"/>
        <v>275391.59999999998</v>
      </c>
      <c r="G509">
        <f t="shared" si="164"/>
        <v>0</v>
      </c>
      <c r="H509">
        <f t="shared" si="155"/>
        <v>0</v>
      </c>
      <c r="I509">
        <f t="shared" si="156"/>
        <v>0</v>
      </c>
      <c r="J509">
        <f t="shared" si="170"/>
        <v>0</v>
      </c>
      <c r="K509">
        <f t="shared" si="165"/>
        <v>0</v>
      </c>
      <c r="L509">
        <f t="shared" si="166"/>
        <v>0</v>
      </c>
      <c r="M509">
        <f t="shared" si="167"/>
        <v>0</v>
      </c>
      <c r="N509">
        <f t="shared" si="168"/>
        <v>0</v>
      </c>
      <c r="O509">
        <f t="shared" si="152"/>
        <v>0</v>
      </c>
      <c r="P509">
        <f t="shared" si="157"/>
        <v>0</v>
      </c>
      <c r="Q509">
        <f t="shared" si="158"/>
        <v>0</v>
      </c>
      <c r="R509">
        <f t="shared" si="159"/>
        <v>0</v>
      </c>
      <c r="S509">
        <f t="shared" si="160"/>
        <v>0</v>
      </c>
      <c r="T509">
        <f t="shared" si="161"/>
        <v>0</v>
      </c>
      <c r="U509">
        <f t="shared" si="162"/>
        <v>0</v>
      </c>
      <c r="V509">
        <f t="shared" si="163"/>
        <v>0</v>
      </c>
    </row>
    <row r="510" spans="2:22">
      <c r="B510" s="4">
        <v>52110</v>
      </c>
      <c r="C510">
        <f t="shared" si="169"/>
        <v>625890</v>
      </c>
      <c r="D510">
        <f t="shared" si="169"/>
        <v>625890</v>
      </c>
      <c r="E510" s="5">
        <f t="shared" ref="E510:E561" si="171">E507+A$4</f>
        <v>44</v>
      </c>
      <c r="F510">
        <f t="shared" si="154"/>
        <v>275391.59999999998</v>
      </c>
      <c r="G510">
        <f t="shared" si="164"/>
        <v>0</v>
      </c>
      <c r="H510">
        <f t="shared" si="155"/>
        <v>0</v>
      </c>
      <c r="I510">
        <f t="shared" si="156"/>
        <v>0</v>
      </c>
      <c r="J510">
        <f t="shared" si="170"/>
        <v>0</v>
      </c>
      <c r="K510">
        <f t="shared" si="165"/>
        <v>0</v>
      </c>
      <c r="L510">
        <f t="shared" si="166"/>
        <v>0</v>
      </c>
      <c r="M510">
        <f t="shared" si="167"/>
        <v>0</v>
      </c>
      <c r="N510">
        <f t="shared" si="168"/>
        <v>0</v>
      </c>
      <c r="O510">
        <f t="shared" si="152"/>
        <v>0</v>
      </c>
      <c r="P510">
        <f t="shared" si="157"/>
        <v>0</v>
      </c>
      <c r="Q510">
        <f t="shared" si="158"/>
        <v>0</v>
      </c>
      <c r="R510">
        <f t="shared" si="159"/>
        <v>0</v>
      </c>
      <c r="S510">
        <f t="shared" si="160"/>
        <v>0</v>
      </c>
      <c r="T510">
        <f t="shared" si="161"/>
        <v>0</v>
      </c>
      <c r="U510">
        <f t="shared" si="162"/>
        <v>0</v>
      </c>
      <c r="V510">
        <f t="shared" si="163"/>
        <v>0</v>
      </c>
    </row>
    <row r="511" spans="2:22">
      <c r="B511" s="4">
        <v>52140</v>
      </c>
      <c r="C511">
        <f t="shared" si="169"/>
        <v>625890</v>
      </c>
      <c r="D511">
        <f t="shared" si="169"/>
        <v>625890</v>
      </c>
      <c r="E511" s="5">
        <f t="shared" si="171"/>
        <v>46</v>
      </c>
      <c r="F511">
        <f t="shared" si="154"/>
        <v>287909.40000000002</v>
      </c>
      <c r="G511">
        <f t="shared" si="164"/>
        <v>0</v>
      </c>
      <c r="H511">
        <f t="shared" si="155"/>
        <v>0</v>
      </c>
      <c r="I511">
        <f t="shared" si="156"/>
        <v>0</v>
      </c>
      <c r="J511">
        <f t="shared" si="170"/>
        <v>0</v>
      </c>
      <c r="K511">
        <f t="shared" si="165"/>
        <v>0</v>
      </c>
      <c r="L511">
        <f t="shared" si="166"/>
        <v>0</v>
      </c>
      <c r="M511">
        <f t="shared" si="167"/>
        <v>0</v>
      </c>
      <c r="N511">
        <f t="shared" si="168"/>
        <v>0</v>
      </c>
      <c r="O511">
        <f t="shared" si="152"/>
        <v>0</v>
      </c>
      <c r="P511">
        <f t="shared" si="157"/>
        <v>0</v>
      </c>
      <c r="Q511">
        <f t="shared" si="158"/>
        <v>0</v>
      </c>
      <c r="R511">
        <f t="shared" si="159"/>
        <v>0</v>
      </c>
      <c r="S511">
        <f t="shared" si="160"/>
        <v>0</v>
      </c>
      <c r="T511">
        <f t="shared" si="161"/>
        <v>0</v>
      </c>
      <c r="U511">
        <f t="shared" si="162"/>
        <v>0</v>
      </c>
      <c r="V511">
        <f t="shared" si="163"/>
        <v>0</v>
      </c>
    </row>
    <row r="512" spans="2:22">
      <c r="B512" s="4">
        <v>52171</v>
      </c>
      <c r="C512">
        <f t="shared" si="169"/>
        <v>625890</v>
      </c>
      <c r="D512">
        <f t="shared" si="169"/>
        <v>625890</v>
      </c>
      <c r="E512" s="5">
        <f t="shared" si="171"/>
        <v>46</v>
      </c>
      <c r="F512">
        <f t="shared" si="154"/>
        <v>287909.40000000002</v>
      </c>
      <c r="G512">
        <f t="shared" si="164"/>
        <v>0</v>
      </c>
      <c r="H512">
        <f t="shared" si="155"/>
        <v>0</v>
      </c>
      <c r="I512">
        <f t="shared" si="156"/>
        <v>0</v>
      </c>
      <c r="J512">
        <f t="shared" si="170"/>
        <v>0</v>
      </c>
      <c r="K512">
        <f t="shared" si="165"/>
        <v>0</v>
      </c>
      <c r="L512">
        <f t="shared" si="166"/>
        <v>0</v>
      </c>
      <c r="M512">
        <f t="shared" si="167"/>
        <v>0</v>
      </c>
      <c r="N512">
        <f t="shared" si="168"/>
        <v>0</v>
      </c>
      <c r="O512">
        <f t="shared" si="152"/>
        <v>0</v>
      </c>
      <c r="P512">
        <f t="shared" si="157"/>
        <v>0</v>
      </c>
      <c r="Q512">
        <f t="shared" si="158"/>
        <v>0</v>
      </c>
      <c r="R512">
        <f t="shared" si="159"/>
        <v>0</v>
      </c>
      <c r="S512">
        <f t="shared" si="160"/>
        <v>0</v>
      </c>
      <c r="T512">
        <f t="shared" si="161"/>
        <v>0</v>
      </c>
      <c r="U512">
        <f t="shared" si="162"/>
        <v>0</v>
      </c>
      <c r="V512">
        <f t="shared" si="163"/>
        <v>0</v>
      </c>
    </row>
    <row r="513" spans="2:22">
      <c r="B513" s="4">
        <v>52201</v>
      </c>
      <c r="C513">
        <f t="shared" si="169"/>
        <v>625890</v>
      </c>
      <c r="D513">
        <f t="shared" si="169"/>
        <v>625890</v>
      </c>
      <c r="E513" s="5">
        <f t="shared" si="171"/>
        <v>46</v>
      </c>
      <c r="F513">
        <f t="shared" si="154"/>
        <v>287909.40000000002</v>
      </c>
      <c r="G513">
        <f t="shared" si="164"/>
        <v>0</v>
      </c>
      <c r="H513">
        <f t="shared" si="155"/>
        <v>0</v>
      </c>
      <c r="I513">
        <f t="shared" si="156"/>
        <v>0</v>
      </c>
      <c r="J513">
        <f t="shared" si="170"/>
        <v>0</v>
      </c>
      <c r="K513">
        <f t="shared" si="165"/>
        <v>0</v>
      </c>
      <c r="L513">
        <f t="shared" si="166"/>
        <v>0</v>
      </c>
      <c r="M513">
        <f t="shared" si="167"/>
        <v>0</v>
      </c>
      <c r="N513">
        <f t="shared" si="168"/>
        <v>0</v>
      </c>
      <c r="O513">
        <f t="shared" si="152"/>
        <v>0</v>
      </c>
      <c r="P513">
        <f t="shared" si="157"/>
        <v>0</v>
      </c>
      <c r="Q513">
        <f t="shared" si="158"/>
        <v>0</v>
      </c>
      <c r="R513">
        <f t="shared" si="159"/>
        <v>0</v>
      </c>
      <c r="S513">
        <f t="shared" si="160"/>
        <v>0</v>
      </c>
      <c r="T513">
        <f t="shared" si="161"/>
        <v>0</v>
      </c>
      <c r="U513">
        <f t="shared" si="162"/>
        <v>0</v>
      </c>
      <c r="V513">
        <f t="shared" si="163"/>
        <v>0</v>
      </c>
    </row>
    <row r="514" spans="2:22">
      <c r="B514" s="4">
        <v>52232</v>
      </c>
      <c r="C514">
        <f t="shared" si="169"/>
        <v>625890</v>
      </c>
      <c r="D514">
        <f t="shared" si="169"/>
        <v>625890</v>
      </c>
      <c r="E514" s="5">
        <f t="shared" si="171"/>
        <v>48</v>
      </c>
      <c r="F514">
        <f t="shared" si="154"/>
        <v>300427.2</v>
      </c>
      <c r="G514">
        <f t="shared" si="164"/>
        <v>0</v>
      </c>
      <c r="H514">
        <f t="shared" si="155"/>
        <v>0</v>
      </c>
      <c r="I514">
        <f t="shared" si="156"/>
        <v>0</v>
      </c>
      <c r="J514">
        <f t="shared" si="170"/>
        <v>0</v>
      </c>
      <c r="K514">
        <f t="shared" si="165"/>
        <v>0</v>
      </c>
      <c r="L514">
        <f t="shared" si="166"/>
        <v>0</v>
      </c>
      <c r="M514">
        <f t="shared" si="167"/>
        <v>0</v>
      </c>
      <c r="N514">
        <f t="shared" si="168"/>
        <v>0</v>
      </c>
      <c r="O514">
        <f t="shared" si="152"/>
        <v>0</v>
      </c>
      <c r="P514">
        <f t="shared" si="157"/>
        <v>0</v>
      </c>
      <c r="Q514">
        <f t="shared" si="158"/>
        <v>0</v>
      </c>
      <c r="R514">
        <f t="shared" si="159"/>
        <v>0</v>
      </c>
      <c r="S514">
        <f t="shared" si="160"/>
        <v>0</v>
      </c>
      <c r="T514">
        <f t="shared" si="161"/>
        <v>0</v>
      </c>
      <c r="U514">
        <f t="shared" si="162"/>
        <v>0</v>
      </c>
      <c r="V514">
        <f t="shared" si="163"/>
        <v>0</v>
      </c>
    </row>
    <row r="515" spans="2:22">
      <c r="B515" s="4">
        <v>52263</v>
      </c>
      <c r="C515">
        <f t="shared" si="169"/>
        <v>625890</v>
      </c>
      <c r="D515">
        <f t="shared" si="169"/>
        <v>625890</v>
      </c>
      <c r="E515" s="5">
        <f t="shared" si="171"/>
        <v>48</v>
      </c>
      <c r="F515">
        <f t="shared" si="154"/>
        <v>300427.2</v>
      </c>
      <c r="G515">
        <f t="shared" si="164"/>
        <v>0</v>
      </c>
      <c r="H515">
        <f t="shared" si="155"/>
        <v>0</v>
      </c>
      <c r="I515">
        <f t="shared" si="156"/>
        <v>0</v>
      </c>
      <c r="J515">
        <f t="shared" si="170"/>
        <v>0</v>
      </c>
      <c r="K515">
        <f t="shared" si="165"/>
        <v>0</v>
      </c>
      <c r="L515">
        <f t="shared" si="166"/>
        <v>0</v>
      </c>
      <c r="M515">
        <f t="shared" si="167"/>
        <v>0</v>
      </c>
      <c r="N515">
        <f t="shared" si="168"/>
        <v>0</v>
      </c>
      <c r="O515">
        <f t="shared" si="152"/>
        <v>0</v>
      </c>
      <c r="P515">
        <f t="shared" si="157"/>
        <v>0</v>
      </c>
      <c r="Q515">
        <f t="shared" si="158"/>
        <v>0</v>
      </c>
      <c r="R515">
        <f t="shared" si="159"/>
        <v>0</v>
      </c>
      <c r="S515">
        <f t="shared" si="160"/>
        <v>0</v>
      </c>
      <c r="T515">
        <f t="shared" si="161"/>
        <v>0</v>
      </c>
      <c r="U515">
        <f t="shared" si="162"/>
        <v>0</v>
      </c>
      <c r="V515">
        <f t="shared" si="163"/>
        <v>0</v>
      </c>
    </row>
    <row r="516" spans="2:22">
      <c r="B516" s="4">
        <v>52291</v>
      </c>
      <c r="C516">
        <f t="shared" si="169"/>
        <v>625890</v>
      </c>
      <c r="D516">
        <f t="shared" si="169"/>
        <v>625890</v>
      </c>
      <c r="E516" s="5">
        <f t="shared" si="171"/>
        <v>48</v>
      </c>
      <c r="F516">
        <f t="shared" si="154"/>
        <v>300427.2</v>
      </c>
      <c r="G516">
        <f t="shared" si="164"/>
        <v>0</v>
      </c>
      <c r="H516">
        <f t="shared" si="155"/>
        <v>0</v>
      </c>
      <c r="I516">
        <f t="shared" si="156"/>
        <v>0</v>
      </c>
      <c r="J516">
        <f t="shared" si="170"/>
        <v>0</v>
      </c>
      <c r="K516">
        <f t="shared" si="165"/>
        <v>0</v>
      </c>
      <c r="L516">
        <f t="shared" si="166"/>
        <v>0</v>
      </c>
      <c r="M516">
        <f t="shared" si="167"/>
        <v>0</v>
      </c>
      <c r="N516">
        <f t="shared" si="168"/>
        <v>0</v>
      </c>
      <c r="O516">
        <f t="shared" si="152"/>
        <v>0</v>
      </c>
      <c r="P516">
        <f t="shared" si="157"/>
        <v>0</v>
      </c>
      <c r="Q516">
        <f t="shared" si="158"/>
        <v>0</v>
      </c>
      <c r="R516">
        <f t="shared" si="159"/>
        <v>0</v>
      </c>
      <c r="S516">
        <f t="shared" si="160"/>
        <v>0</v>
      </c>
      <c r="T516">
        <f t="shared" si="161"/>
        <v>0</v>
      </c>
      <c r="U516">
        <f t="shared" si="162"/>
        <v>0</v>
      </c>
      <c r="V516">
        <f t="shared" si="163"/>
        <v>0</v>
      </c>
    </row>
    <row r="517" spans="2:22">
      <c r="B517" s="4">
        <v>52322</v>
      </c>
      <c r="C517">
        <f t="shared" si="169"/>
        <v>625890</v>
      </c>
      <c r="D517">
        <f t="shared" si="169"/>
        <v>625890</v>
      </c>
      <c r="E517" s="5">
        <f t="shared" si="171"/>
        <v>50</v>
      </c>
      <c r="F517">
        <f t="shared" si="154"/>
        <v>312945</v>
      </c>
      <c r="G517">
        <f t="shared" si="164"/>
        <v>0</v>
      </c>
      <c r="H517">
        <f t="shared" si="155"/>
        <v>0</v>
      </c>
      <c r="I517">
        <f t="shared" si="156"/>
        <v>0</v>
      </c>
      <c r="J517">
        <f t="shared" si="170"/>
        <v>0</v>
      </c>
      <c r="K517">
        <f t="shared" si="165"/>
        <v>0</v>
      </c>
      <c r="L517">
        <f t="shared" si="166"/>
        <v>0</v>
      </c>
      <c r="M517">
        <f t="shared" si="167"/>
        <v>0</v>
      </c>
      <c r="N517">
        <f t="shared" si="168"/>
        <v>0</v>
      </c>
      <c r="O517">
        <f t="shared" si="152"/>
        <v>0</v>
      </c>
      <c r="P517">
        <f t="shared" si="157"/>
        <v>0</v>
      </c>
      <c r="Q517">
        <f t="shared" si="158"/>
        <v>0</v>
      </c>
      <c r="R517">
        <f t="shared" si="159"/>
        <v>0</v>
      </c>
      <c r="S517">
        <f t="shared" si="160"/>
        <v>0</v>
      </c>
      <c r="T517">
        <f t="shared" si="161"/>
        <v>0</v>
      </c>
      <c r="U517">
        <f t="shared" si="162"/>
        <v>0</v>
      </c>
      <c r="V517">
        <f t="shared" si="163"/>
        <v>0</v>
      </c>
    </row>
    <row r="518" spans="2:22">
      <c r="B518" s="4">
        <v>52352</v>
      </c>
      <c r="C518">
        <f t="shared" ref="C518:D533" si="172">ROUNDUP(C458*1.03*1.03*1.03*1.03*1.03*1.03/100,1)*100</f>
        <v>625890</v>
      </c>
      <c r="D518">
        <f t="shared" si="172"/>
        <v>625890</v>
      </c>
      <c r="E518" s="5">
        <f t="shared" si="171"/>
        <v>50</v>
      </c>
      <c r="F518">
        <f t="shared" si="154"/>
        <v>312945</v>
      </c>
      <c r="G518">
        <f t="shared" si="164"/>
        <v>0</v>
      </c>
      <c r="H518">
        <f t="shared" si="155"/>
        <v>0</v>
      </c>
      <c r="I518">
        <f t="shared" si="156"/>
        <v>0</v>
      </c>
      <c r="J518">
        <f t="shared" si="170"/>
        <v>0</v>
      </c>
      <c r="K518">
        <f t="shared" si="165"/>
        <v>0</v>
      </c>
      <c r="L518">
        <f t="shared" si="166"/>
        <v>0</v>
      </c>
      <c r="M518">
        <f t="shared" si="167"/>
        <v>0</v>
      </c>
      <c r="N518">
        <f t="shared" si="168"/>
        <v>0</v>
      </c>
      <c r="O518">
        <f t="shared" ref="O518:O581" si="173">(IF(OR(B518&lt;G$2,B518&gt;F$2),0,SUM(G459:G518)/60))</f>
        <v>0</v>
      </c>
      <c r="P518">
        <f t="shared" si="157"/>
        <v>0</v>
      </c>
      <c r="Q518">
        <f t="shared" si="158"/>
        <v>0</v>
      </c>
      <c r="R518">
        <f t="shared" si="159"/>
        <v>0</v>
      </c>
      <c r="S518">
        <f t="shared" si="160"/>
        <v>0</v>
      </c>
      <c r="T518">
        <f t="shared" si="161"/>
        <v>0</v>
      </c>
      <c r="U518">
        <f t="shared" si="162"/>
        <v>0</v>
      </c>
      <c r="V518">
        <f t="shared" si="163"/>
        <v>0</v>
      </c>
    </row>
    <row r="519" spans="2:22">
      <c r="B519" s="4">
        <v>52383</v>
      </c>
      <c r="C519">
        <f t="shared" si="172"/>
        <v>645060</v>
      </c>
      <c r="D519">
        <f t="shared" si="172"/>
        <v>645060</v>
      </c>
      <c r="E519" s="5">
        <f t="shared" si="171"/>
        <v>50</v>
      </c>
      <c r="F519">
        <f t="shared" si="154"/>
        <v>322530</v>
      </c>
      <c r="G519">
        <f t="shared" si="164"/>
        <v>0</v>
      </c>
      <c r="H519">
        <f t="shared" si="155"/>
        <v>0</v>
      </c>
      <c r="I519">
        <f t="shared" si="156"/>
        <v>0</v>
      </c>
      <c r="J519">
        <f t="shared" si="170"/>
        <v>0</v>
      </c>
      <c r="K519">
        <f t="shared" si="165"/>
        <v>0</v>
      </c>
      <c r="L519">
        <f t="shared" si="166"/>
        <v>0</v>
      </c>
      <c r="M519">
        <f t="shared" si="167"/>
        <v>0</v>
      </c>
      <c r="N519">
        <f t="shared" si="168"/>
        <v>0</v>
      </c>
      <c r="O519">
        <f t="shared" si="173"/>
        <v>0</v>
      </c>
      <c r="P519">
        <f t="shared" si="157"/>
        <v>0</v>
      </c>
      <c r="Q519">
        <f t="shared" si="158"/>
        <v>0</v>
      </c>
      <c r="R519">
        <f t="shared" si="159"/>
        <v>0</v>
      </c>
      <c r="S519">
        <f t="shared" si="160"/>
        <v>0</v>
      </c>
      <c r="T519">
        <f t="shared" si="161"/>
        <v>0</v>
      </c>
      <c r="U519">
        <f t="shared" si="162"/>
        <v>0</v>
      </c>
      <c r="V519">
        <f t="shared" si="163"/>
        <v>0</v>
      </c>
    </row>
    <row r="520" spans="2:22">
      <c r="B520" s="4">
        <v>52413</v>
      </c>
      <c r="C520">
        <f t="shared" si="172"/>
        <v>645060</v>
      </c>
      <c r="D520">
        <f t="shared" si="172"/>
        <v>645060</v>
      </c>
      <c r="E520" s="5">
        <f t="shared" si="171"/>
        <v>52</v>
      </c>
      <c r="F520">
        <f t="shared" si="154"/>
        <v>335431.2</v>
      </c>
      <c r="G520">
        <f t="shared" si="164"/>
        <v>0</v>
      </c>
      <c r="H520">
        <f t="shared" si="155"/>
        <v>0</v>
      </c>
      <c r="I520">
        <f t="shared" si="156"/>
        <v>0</v>
      </c>
      <c r="J520">
        <f t="shared" si="170"/>
        <v>0</v>
      </c>
      <c r="K520">
        <f t="shared" si="165"/>
        <v>0</v>
      </c>
      <c r="L520">
        <f t="shared" si="166"/>
        <v>0</v>
      </c>
      <c r="M520">
        <f t="shared" si="167"/>
        <v>0</v>
      </c>
      <c r="N520">
        <f t="shared" si="168"/>
        <v>0</v>
      </c>
      <c r="O520">
        <f t="shared" si="173"/>
        <v>0</v>
      </c>
      <c r="P520">
        <f t="shared" si="157"/>
        <v>0</v>
      </c>
      <c r="Q520">
        <f t="shared" si="158"/>
        <v>0</v>
      </c>
      <c r="R520">
        <f t="shared" si="159"/>
        <v>0</v>
      </c>
      <c r="S520">
        <f t="shared" si="160"/>
        <v>0</v>
      </c>
      <c r="T520">
        <f t="shared" si="161"/>
        <v>0</v>
      </c>
      <c r="U520">
        <f t="shared" si="162"/>
        <v>0</v>
      </c>
      <c r="V520">
        <f t="shared" si="163"/>
        <v>0</v>
      </c>
    </row>
    <row r="521" spans="2:22">
      <c r="B521" s="4">
        <v>52444</v>
      </c>
      <c r="C521">
        <f t="shared" si="172"/>
        <v>645060</v>
      </c>
      <c r="D521">
        <f t="shared" si="172"/>
        <v>645060</v>
      </c>
      <c r="E521" s="5">
        <f t="shared" si="171"/>
        <v>52</v>
      </c>
      <c r="F521">
        <f t="shared" si="154"/>
        <v>335431.2</v>
      </c>
      <c r="G521">
        <f t="shared" si="164"/>
        <v>0</v>
      </c>
      <c r="H521">
        <f t="shared" si="155"/>
        <v>0</v>
      </c>
      <c r="I521">
        <f t="shared" si="156"/>
        <v>0</v>
      </c>
      <c r="J521">
        <f t="shared" si="170"/>
        <v>0</v>
      </c>
      <c r="K521">
        <f t="shared" si="165"/>
        <v>0</v>
      </c>
      <c r="L521">
        <f t="shared" si="166"/>
        <v>0</v>
      </c>
      <c r="M521">
        <f t="shared" si="167"/>
        <v>0</v>
      </c>
      <c r="N521">
        <f t="shared" si="168"/>
        <v>0</v>
      </c>
      <c r="O521">
        <f t="shared" si="173"/>
        <v>0</v>
      </c>
      <c r="P521">
        <f t="shared" si="157"/>
        <v>0</v>
      </c>
      <c r="Q521">
        <f t="shared" si="158"/>
        <v>0</v>
      </c>
      <c r="R521">
        <f t="shared" si="159"/>
        <v>0</v>
      </c>
      <c r="S521">
        <f t="shared" si="160"/>
        <v>0</v>
      </c>
      <c r="T521">
        <f t="shared" si="161"/>
        <v>0</v>
      </c>
      <c r="U521">
        <f t="shared" si="162"/>
        <v>0</v>
      </c>
      <c r="V521">
        <f t="shared" si="163"/>
        <v>0</v>
      </c>
    </row>
    <row r="522" spans="2:22">
      <c r="B522" s="4">
        <v>52475</v>
      </c>
      <c r="C522">
        <f t="shared" si="172"/>
        <v>645060</v>
      </c>
      <c r="D522">
        <f t="shared" si="172"/>
        <v>645060</v>
      </c>
      <c r="E522" s="5">
        <f t="shared" si="171"/>
        <v>52</v>
      </c>
      <c r="F522">
        <f t="shared" ref="F522:F585" si="174">C522*E522/100</f>
        <v>335431.2</v>
      </c>
      <c r="G522">
        <f t="shared" si="164"/>
        <v>0</v>
      </c>
      <c r="H522">
        <f t="shared" ref="H522:H585" si="175">(IF(OR(B522&lt;G$2,(B522&gt;F$2-2*365)),0,G522*0.12))</f>
        <v>0</v>
      </c>
      <c r="I522">
        <f t="shared" ref="I522:I585" si="176">(IF(OR(B522&lt;G$2,B522&gt;(F$2-2*365)),0,H522-J522))</f>
        <v>0</v>
      </c>
      <c r="J522">
        <f t="shared" si="170"/>
        <v>0</v>
      </c>
      <c r="K522">
        <f t="shared" si="165"/>
        <v>0</v>
      </c>
      <c r="L522">
        <f t="shared" si="166"/>
        <v>0</v>
      </c>
      <c r="M522">
        <f t="shared" si="167"/>
        <v>0</v>
      </c>
      <c r="N522">
        <f t="shared" si="168"/>
        <v>0</v>
      </c>
      <c r="O522">
        <f t="shared" si="173"/>
        <v>0</v>
      </c>
      <c r="P522">
        <f t="shared" si="157"/>
        <v>0</v>
      </c>
      <c r="Q522">
        <f t="shared" si="158"/>
        <v>0</v>
      </c>
      <c r="R522">
        <f t="shared" si="159"/>
        <v>0</v>
      </c>
      <c r="S522">
        <f t="shared" si="160"/>
        <v>0</v>
      </c>
      <c r="T522">
        <f t="shared" si="161"/>
        <v>0</v>
      </c>
      <c r="U522">
        <f t="shared" si="162"/>
        <v>0</v>
      </c>
      <c r="V522">
        <f t="shared" si="163"/>
        <v>0</v>
      </c>
    </row>
    <row r="523" spans="2:22">
      <c r="B523" s="4">
        <v>52505</v>
      </c>
      <c r="C523">
        <f t="shared" si="172"/>
        <v>645060</v>
      </c>
      <c r="D523">
        <f t="shared" si="172"/>
        <v>645060</v>
      </c>
      <c r="E523" s="5">
        <f t="shared" si="171"/>
        <v>54</v>
      </c>
      <c r="F523">
        <f t="shared" si="174"/>
        <v>348332.4</v>
      </c>
      <c r="G523">
        <f t="shared" si="164"/>
        <v>0</v>
      </c>
      <c r="H523">
        <f t="shared" si="175"/>
        <v>0</v>
      </c>
      <c r="I523">
        <f t="shared" si="176"/>
        <v>0</v>
      </c>
      <c r="J523">
        <f t="shared" si="170"/>
        <v>0</v>
      </c>
      <c r="K523">
        <f t="shared" si="165"/>
        <v>0</v>
      </c>
      <c r="L523">
        <f t="shared" si="166"/>
        <v>0</v>
      </c>
      <c r="M523">
        <f t="shared" si="167"/>
        <v>0</v>
      </c>
      <c r="N523">
        <f t="shared" si="168"/>
        <v>0</v>
      </c>
      <c r="O523">
        <f t="shared" si="173"/>
        <v>0</v>
      </c>
      <c r="P523">
        <f t="shared" ref="P523:P586" si="177">(IF(OR(B522&lt;G$2,B522&gt;F$2),0,P522+H522))</f>
        <v>0</v>
      </c>
      <c r="Q523">
        <f t="shared" ref="Q523:Q586" si="178">(IF(OR(B522&lt;G$2,B522&gt;F$2),0,Q522+I522))</f>
        <v>0</v>
      </c>
      <c r="R523">
        <f t="shared" ref="R523:R586" si="179">(IF(OR(B522&lt;G$2,B522&gt;F$2),0,R522+J522))</f>
        <v>0</v>
      </c>
      <c r="S523">
        <f t="shared" ref="S523:S586" si="180">(IF(OR(B522&lt;G$2,B522&gt;F$2),0,S522+K522))</f>
        <v>0</v>
      </c>
      <c r="T523">
        <f t="shared" ref="T523:T586" si="181">(IF(OR(B522&lt;G$2,B522&gt;F$2),0,T522+L522))</f>
        <v>0</v>
      </c>
      <c r="U523">
        <f t="shared" ref="U523:U586" si="182">(IF(OR(B522&lt;G$2,B522&gt;F$2),0,U522+M522))</f>
        <v>0</v>
      </c>
      <c r="V523">
        <f t="shared" ref="V523:V586" si="183">(IF(OR(B522&lt;G$2,B522&gt;F$2),0,V522+N522))</f>
        <v>0</v>
      </c>
    </row>
    <row r="524" spans="2:22">
      <c r="B524" s="4">
        <v>52536</v>
      </c>
      <c r="C524">
        <f t="shared" si="172"/>
        <v>645060</v>
      </c>
      <c r="D524">
        <f t="shared" si="172"/>
        <v>645060</v>
      </c>
      <c r="E524" s="5">
        <f t="shared" si="171"/>
        <v>54</v>
      </c>
      <c r="F524">
        <f t="shared" si="174"/>
        <v>348332.4</v>
      </c>
      <c r="G524">
        <f t="shared" si="164"/>
        <v>0</v>
      </c>
      <c r="H524">
        <f t="shared" si="175"/>
        <v>0</v>
      </c>
      <c r="I524">
        <f t="shared" si="176"/>
        <v>0</v>
      </c>
      <c r="J524">
        <f t="shared" si="170"/>
        <v>0</v>
      </c>
      <c r="K524">
        <f t="shared" si="165"/>
        <v>0</v>
      </c>
      <c r="L524">
        <f t="shared" si="166"/>
        <v>0</v>
      </c>
      <c r="M524">
        <f t="shared" si="167"/>
        <v>0</v>
      </c>
      <c r="N524">
        <f t="shared" si="168"/>
        <v>0</v>
      </c>
      <c r="O524">
        <f t="shared" si="173"/>
        <v>0</v>
      </c>
      <c r="P524">
        <f t="shared" si="177"/>
        <v>0</v>
      </c>
      <c r="Q524">
        <f t="shared" si="178"/>
        <v>0</v>
      </c>
      <c r="R524">
        <f t="shared" si="179"/>
        <v>0</v>
      </c>
      <c r="S524">
        <f t="shared" si="180"/>
        <v>0</v>
      </c>
      <c r="T524">
        <f t="shared" si="181"/>
        <v>0</v>
      </c>
      <c r="U524">
        <f t="shared" si="182"/>
        <v>0</v>
      </c>
      <c r="V524">
        <f t="shared" si="183"/>
        <v>0</v>
      </c>
    </row>
    <row r="525" spans="2:22">
      <c r="B525" s="4">
        <v>52566</v>
      </c>
      <c r="C525">
        <f t="shared" si="172"/>
        <v>645060</v>
      </c>
      <c r="D525">
        <f t="shared" si="172"/>
        <v>645060</v>
      </c>
      <c r="E525" s="5">
        <f t="shared" si="171"/>
        <v>54</v>
      </c>
      <c r="F525">
        <f t="shared" si="174"/>
        <v>348332.4</v>
      </c>
      <c r="G525">
        <f t="shared" si="164"/>
        <v>0</v>
      </c>
      <c r="H525">
        <f t="shared" si="175"/>
        <v>0</v>
      </c>
      <c r="I525">
        <f t="shared" si="176"/>
        <v>0</v>
      </c>
      <c r="J525">
        <f t="shared" si="170"/>
        <v>0</v>
      </c>
      <c r="K525">
        <f t="shared" si="165"/>
        <v>0</v>
      </c>
      <c r="L525">
        <f t="shared" si="166"/>
        <v>0</v>
      </c>
      <c r="M525">
        <f t="shared" si="167"/>
        <v>0</v>
      </c>
      <c r="N525">
        <f t="shared" si="168"/>
        <v>0</v>
      </c>
      <c r="O525">
        <f t="shared" si="173"/>
        <v>0</v>
      </c>
      <c r="P525">
        <f t="shared" si="177"/>
        <v>0</v>
      </c>
      <c r="Q525">
        <f t="shared" si="178"/>
        <v>0</v>
      </c>
      <c r="R525">
        <f t="shared" si="179"/>
        <v>0</v>
      </c>
      <c r="S525">
        <f t="shared" si="180"/>
        <v>0</v>
      </c>
      <c r="T525">
        <f t="shared" si="181"/>
        <v>0</v>
      </c>
      <c r="U525">
        <f t="shared" si="182"/>
        <v>0</v>
      </c>
      <c r="V525">
        <f t="shared" si="183"/>
        <v>0</v>
      </c>
    </row>
    <row r="526" spans="2:22">
      <c r="B526" s="4">
        <v>52597</v>
      </c>
      <c r="C526">
        <f t="shared" si="172"/>
        <v>645060</v>
      </c>
      <c r="D526">
        <f t="shared" si="172"/>
        <v>645060</v>
      </c>
      <c r="E526" s="5">
        <f t="shared" si="171"/>
        <v>56</v>
      </c>
      <c r="F526">
        <f t="shared" si="174"/>
        <v>361233.6</v>
      </c>
      <c r="G526">
        <f t="shared" si="164"/>
        <v>0</v>
      </c>
      <c r="H526">
        <f t="shared" si="175"/>
        <v>0</v>
      </c>
      <c r="I526">
        <f t="shared" si="176"/>
        <v>0</v>
      </c>
      <c r="J526">
        <f t="shared" si="170"/>
        <v>0</v>
      </c>
      <c r="K526">
        <f t="shared" si="165"/>
        <v>0</v>
      </c>
      <c r="L526">
        <f t="shared" si="166"/>
        <v>0</v>
      </c>
      <c r="M526">
        <f t="shared" si="167"/>
        <v>0</v>
      </c>
      <c r="N526">
        <f t="shared" si="168"/>
        <v>0</v>
      </c>
      <c r="O526">
        <f t="shared" si="173"/>
        <v>0</v>
      </c>
      <c r="P526">
        <f t="shared" si="177"/>
        <v>0</v>
      </c>
      <c r="Q526">
        <f t="shared" si="178"/>
        <v>0</v>
      </c>
      <c r="R526">
        <f t="shared" si="179"/>
        <v>0</v>
      </c>
      <c r="S526">
        <f t="shared" si="180"/>
        <v>0</v>
      </c>
      <c r="T526">
        <f t="shared" si="181"/>
        <v>0</v>
      </c>
      <c r="U526">
        <f t="shared" si="182"/>
        <v>0</v>
      </c>
      <c r="V526">
        <f t="shared" si="183"/>
        <v>0</v>
      </c>
    </row>
    <row r="527" spans="2:22">
      <c r="B527" s="4">
        <v>52628</v>
      </c>
      <c r="C527">
        <f t="shared" si="172"/>
        <v>645060</v>
      </c>
      <c r="D527">
        <f t="shared" si="172"/>
        <v>645060</v>
      </c>
      <c r="E527" s="5">
        <f t="shared" si="171"/>
        <v>56</v>
      </c>
      <c r="F527">
        <f t="shared" si="174"/>
        <v>361233.6</v>
      </c>
      <c r="G527">
        <f t="shared" si="164"/>
        <v>0</v>
      </c>
      <c r="H527">
        <f t="shared" si="175"/>
        <v>0</v>
      </c>
      <c r="I527">
        <f t="shared" si="176"/>
        <v>0</v>
      </c>
      <c r="J527">
        <f t="shared" si="170"/>
        <v>0</v>
      </c>
      <c r="K527">
        <f t="shared" si="165"/>
        <v>0</v>
      </c>
      <c r="L527">
        <f t="shared" si="166"/>
        <v>0</v>
      </c>
      <c r="M527">
        <f t="shared" si="167"/>
        <v>0</v>
      </c>
      <c r="N527">
        <f t="shared" si="168"/>
        <v>0</v>
      </c>
      <c r="O527">
        <f t="shared" si="173"/>
        <v>0</v>
      </c>
      <c r="P527">
        <f t="shared" si="177"/>
        <v>0</v>
      </c>
      <c r="Q527">
        <f t="shared" si="178"/>
        <v>0</v>
      </c>
      <c r="R527">
        <f t="shared" si="179"/>
        <v>0</v>
      </c>
      <c r="S527">
        <f t="shared" si="180"/>
        <v>0</v>
      </c>
      <c r="T527">
        <f t="shared" si="181"/>
        <v>0</v>
      </c>
      <c r="U527">
        <f t="shared" si="182"/>
        <v>0</v>
      </c>
      <c r="V527">
        <f t="shared" si="183"/>
        <v>0</v>
      </c>
    </row>
    <row r="528" spans="2:22">
      <c r="B528" s="4">
        <v>52657</v>
      </c>
      <c r="C528">
        <f t="shared" si="172"/>
        <v>645060</v>
      </c>
      <c r="D528">
        <f t="shared" si="172"/>
        <v>645060</v>
      </c>
      <c r="E528" s="5">
        <f t="shared" si="171"/>
        <v>56</v>
      </c>
      <c r="F528">
        <f t="shared" si="174"/>
        <v>361233.6</v>
      </c>
      <c r="G528">
        <f t="shared" si="164"/>
        <v>0</v>
      </c>
      <c r="H528">
        <f t="shared" si="175"/>
        <v>0</v>
      </c>
      <c r="I528">
        <f t="shared" si="176"/>
        <v>0</v>
      </c>
      <c r="J528">
        <f t="shared" si="170"/>
        <v>0</v>
      </c>
      <c r="K528">
        <f t="shared" si="165"/>
        <v>0</v>
      </c>
      <c r="L528">
        <f t="shared" si="166"/>
        <v>0</v>
      </c>
      <c r="M528">
        <f t="shared" si="167"/>
        <v>0</v>
      </c>
      <c r="N528">
        <f t="shared" si="168"/>
        <v>0</v>
      </c>
      <c r="O528">
        <f t="shared" si="173"/>
        <v>0</v>
      </c>
      <c r="P528">
        <f t="shared" si="177"/>
        <v>0</v>
      </c>
      <c r="Q528">
        <f t="shared" si="178"/>
        <v>0</v>
      </c>
      <c r="R528">
        <f t="shared" si="179"/>
        <v>0</v>
      </c>
      <c r="S528">
        <f t="shared" si="180"/>
        <v>0</v>
      </c>
      <c r="T528">
        <f t="shared" si="181"/>
        <v>0</v>
      </c>
      <c r="U528">
        <f t="shared" si="182"/>
        <v>0</v>
      </c>
      <c r="V528">
        <f t="shared" si="183"/>
        <v>0</v>
      </c>
    </row>
    <row r="529" spans="2:22">
      <c r="B529" s="4">
        <v>52688</v>
      </c>
      <c r="C529">
        <f t="shared" si="172"/>
        <v>645060</v>
      </c>
      <c r="D529">
        <f t="shared" si="172"/>
        <v>645060</v>
      </c>
      <c r="E529" s="5">
        <f t="shared" si="171"/>
        <v>58</v>
      </c>
      <c r="F529">
        <f t="shared" si="174"/>
        <v>374134.8</v>
      </c>
      <c r="G529">
        <f t="shared" si="164"/>
        <v>0</v>
      </c>
      <c r="H529">
        <f t="shared" si="175"/>
        <v>0</v>
      </c>
      <c r="I529">
        <f t="shared" si="176"/>
        <v>0</v>
      </c>
      <c r="J529">
        <f t="shared" si="170"/>
        <v>0</v>
      </c>
      <c r="K529">
        <f t="shared" si="165"/>
        <v>0</v>
      </c>
      <c r="L529">
        <f t="shared" si="166"/>
        <v>0</v>
      </c>
      <c r="M529">
        <f t="shared" si="167"/>
        <v>0</v>
      </c>
      <c r="N529">
        <f t="shared" si="168"/>
        <v>0</v>
      </c>
      <c r="O529">
        <f t="shared" si="173"/>
        <v>0</v>
      </c>
      <c r="P529">
        <f t="shared" si="177"/>
        <v>0</v>
      </c>
      <c r="Q529">
        <f t="shared" si="178"/>
        <v>0</v>
      </c>
      <c r="R529">
        <f t="shared" si="179"/>
        <v>0</v>
      </c>
      <c r="S529">
        <f t="shared" si="180"/>
        <v>0</v>
      </c>
      <c r="T529">
        <f t="shared" si="181"/>
        <v>0</v>
      </c>
      <c r="U529">
        <f t="shared" si="182"/>
        <v>0</v>
      </c>
      <c r="V529">
        <f t="shared" si="183"/>
        <v>0</v>
      </c>
    </row>
    <row r="530" spans="2:22">
      <c r="B530" s="4">
        <v>52718</v>
      </c>
      <c r="C530">
        <f t="shared" si="172"/>
        <v>645060</v>
      </c>
      <c r="D530">
        <f t="shared" si="172"/>
        <v>645060</v>
      </c>
      <c r="E530" s="5">
        <f t="shared" si="171"/>
        <v>58</v>
      </c>
      <c r="F530">
        <f t="shared" si="174"/>
        <v>374134.8</v>
      </c>
      <c r="G530">
        <f t="shared" si="164"/>
        <v>0</v>
      </c>
      <c r="H530">
        <f t="shared" si="175"/>
        <v>0</v>
      </c>
      <c r="I530">
        <f t="shared" si="176"/>
        <v>0</v>
      </c>
      <c r="J530">
        <f t="shared" si="170"/>
        <v>0</v>
      </c>
      <c r="K530">
        <f t="shared" si="165"/>
        <v>0</v>
      </c>
      <c r="L530">
        <f t="shared" si="166"/>
        <v>0</v>
      </c>
      <c r="M530">
        <f t="shared" si="167"/>
        <v>0</v>
      </c>
      <c r="N530">
        <f t="shared" si="168"/>
        <v>0</v>
      </c>
      <c r="O530">
        <f t="shared" si="173"/>
        <v>0</v>
      </c>
      <c r="P530">
        <f t="shared" si="177"/>
        <v>0</v>
      </c>
      <c r="Q530">
        <f t="shared" si="178"/>
        <v>0</v>
      </c>
      <c r="R530">
        <f t="shared" si="179"/>
        <v>0</v>
      </c>
      <c r="S530">
        <f t="shared" si="180"/>
        <v>0</v>
      </c>
      <c r="T530">
        <f t="shared" si="181"/>
        <v>0</v>
      </c>
      <c r="U530">
        <f t="shared" si="182"/>
        <v>0</v>
      </c>
      <c r="V530">
        <f t="shared" si="183"/>
        <v>0</v>
      </c>
    </row>
    <row r="531" spans="2:22">
      <c r="B531" s="4">
        <v>52749</v>
      </c>
      <c r="C531">
        <f t="shared" si="172"/>
        <v>664320.00000000012</v>
      </c>
      <c r="D531">
        <f t="shared" si="172"/>
        <v>664320.00000000012</v>
      </c>
      <c r="E531" s="5">
        <f t="shared" si="171"/>
        <v>58</v>
      </c>
      <c r="F531">
        <f t="shared" si="174"/>
        <v>385305.60000000009</v>
      </c>
      <c r="G531">
        <f t="shared" si="164"/>
        <v>0</v>
      </c>
      <c r="H531">
        <f t="shared" si="175"/>
        <v>0</v>
      </c>
      <c r="I531">
        <f t="shared" si="176"/>
        <v>0</v>
      </c>
      <c r="J531">
        <f t="shared" si="170"/>
        <v>0</v>
      </c>
      <c r="K531">
        <f t="shared" si="165"/>
        <v>0</v>
      </c>
      <c r="L531">
        <f t="shared" si="166"/>
        <v>0</v>
      </c>
      <c r="M531">
        <f t="shared" si="167"/>
        <v>0</v>
      </c>
      <c r="N531">
        <f t="shared" si="168"/>
        <v>0</v>
      </c>
      <c r="O531">
        <f t="shared" si="173"/>
        <v>0</v>
      </c>
      <c r="P531">
        <f t="shared" si="177"/>
        <v>0</v>
      </c>
      <c r="Q531">
        <f t="shared" si="178"/>
        <v>0</v>
      </c>
      <c r="R531">
        <f t="shared" si="179"/>
        <v>0</v>
      </c>
      <c r="S531">
        <f t="shared" si="180"/>
        <v>0</v>
      </c>
      <c r="T531">
        <f t="shared" si="181"/>
        <v>0</v>
      </c>
      <c r="U531">
        <f t="shared" si="182"/>
        <v>0</v>
      </c>
      <c r="V531">
        <f t="shared" si="183"/>
        <v>0</v>
      </c>
    </row>
    <row r="532" spans="2:22">
      <c r="B532" s="4">
        <v>52779</v>
      </c>
      <c r="C532">
        <f t="shared" si="172"/>
        <v>664320.00000000012</v>
      </c>
      <c r="D532">
        <f t="shared" si="172"/>
        <v>664320.00000000012</v>
      </c>
      <c r="E532" s="5">
        <f t="shared" si="171"/>
        <v>60</v>
      </c>
      <c r="F532">
        <f t="shared" si="174"/>
        <v>398592.00000000006</v>
      </c>
      <c r="G532">
        <f t="shared" si="164"/>
        <v>0</v>
      </c>
      <c r="H532">
        <f t="shared" si="175"/>
        <v>0</v>
      </c>
      <c r="I532">
        <f t="shared" si="176"/>
        <v>0</v>
      </c>
      <c r="J532">
        <f t="shared" si="170"/>
        <v>0</v>
      </c>
      <c r="K532">
        <f t="shared" si="165"/>
        <v>0</v>
      </c>
      <c r="L532">
        <f t="shared" si="166"/>
        <v>0</v>
      </c>
      <c r="M532">
        <f t="shared" si="167"/>
        <v>0</v>
      </c>
      <c r="N532">
        <f t="shared" si="168"/>
        <v>0</v>
      </c>
      <c r="O532">
        <f t="shared" si="173"/>
        <v>0</v>
      </c>
      <c r="P532">
        <f t="shared" si="177"/>
        <v>0</v>
      </c>
      <c r="Q532">
        <f t="shared" si="178"/>
        <v>0</v>
      </c>
      <c r="R532">
        <f t="shared" si="179"/>
        <v>0</v>
      </c>
      <c r="S532">
        <f t="shared" si="180"/>
        <v>0</v>
      </c>
      <c r="T532">
        <f t="shared" si="181"/>
        <v>0</v>
      </c>
      <c r="U532">
        <f t="shared" si="182"/>
        <v>0</v>
      </c>
      <c r="V532">
        <f t="shared" si="183"/>
        <v>0</v>
      </c>
    </row>
    <row r="533" spans="2:22">
      <c r="B533" s="4">
        <v>52810</v>
      </c>
      <c r="C533">
        <f t="shared" si="172"/>
        <v>664320.00000000012</v>
      </c>
      <c r="D533">
        <f t="shared" si="172"/>
        <v>664320.00000000012</v>
      </c>
      <c r="E533" s="5">
        <f t="shared" si="171"/>
        <v>60</v>
      </c>
      <c r="F533">
        <f t="shared" si="174"/>
        <v>398592.00000000006</v>
      </c>
      <c r="G533">
        <f t="shared" si="164"/>
        <v>0</v>
      </c>
      <c r="H533">
        <f t="shared" si="175"/>
        <v>0</v>
      </c>
      <c r="I533">
        <f t="shared" si="176"/>
        <v>0</v>
      </c>
      <c r="J533">
        <f t="shared" si="170"/>
        <v>0</v>
      </c>
      <c r="K533">
        <f t="shared" si="165"/>
        <v>0</v>
      </c>
      <c r="L533">
        <f t="shared" si="166"/>
        <v>0</v>
      </c>
      <c r="M533">
        <f t="shared" si="167"/>
        <v>0</v>
      </c>
      <c r="N533">
        <f t="shared" si="168"/>
        <v>0</v>
      </c>
      <c r="O533">
        <f t="shared" si="173"/>
        <v>0</v>
      </c>
      <c r="P533">
        <f t="shared" si="177"/>
        <v>0</v>
      </c>
      <c r="Q533">
        <f t="shared" si="178"/>
        <v>0</v>
      </c>
      <c r="R533">
        <f t="shared" si="179"/>
        <v>0</v>
      </c>
      <c r="S533">
        <f t="shared" si="180"/>
        <v>0</v>
      </c>
      <c r="T533">
        <f t="shared" si="181"/>
        <v>0</v>
      </c>
      <c r="U533">
        <f t="shared" si="182"/>
        <v>0</v>
      </c>
      <c r="V533">
        <f t="shared" si="183"/>
        <v>0</v>
      </c>
    </row>
    <row r="534" spans="2:22">
      <c r="B534" s="4">
        <v>52841</v>
      </c>
      <c r="C534">
        <f t="shared" ref="C534:D549" si="184">ROUNDUP(C474*1.03*1.03*1.03*1.03*1.03*1.03/100,1)*100</f>
        <v>664320.00000000012</v>
      </c>
      <c r="D534">
        <f t="shared" si="184"/>
        <v>664320.00000000012</v>
      </c>
      <c r="E534" s="5">
        <f t="shared" si="171"/>
        <v>60</v>
      </c>
      <c r="F534">
        <f t="shared" si="174"/>
        <v>398592.00000000006</v>
      </c>
      <c r="G534">
        <f t="shared" si="164"/>
        <v>0</v>
      </c>
      <c r="H534">
        <f t="shared" si="175"/>
        <v>0</v>
      </c>
      <c r="I534">
        <f t="shared" si="176"/>
        <v>0</v>
      </c>
      <c r="J534">
        <f t="shared" si="170"/>
        <v>0</v>
      </c>
      <c r="K534">
        <f t="shared" si="165"/>
        <v>0</v>
      </c>
      <c r="L534">
        <f t="shared" si="166"/>
        <v>0</v>
      </c>
      <c r="M534">
        <f t="shared" si="167"/>
        <v>0</v>
      </c>
      <c r="N534">
        <f t="shared" si="168"/>
        <v>0</v>
      </c>
      <c r="O534">
        <f t="shared" si="173"/>
        <v>0</v>
      </c>
      <c r="P534">
        <f t="shared" si="177"/>
        <v>0</v>
      </c>
      <c r="Q534">
        <f t="shared" si="178"/>
        <v>0</v>
      </c>
      <c r="R534">
        <f t="shared" si="179"/>
        <v>0</v>
      </c>
      <c r="S534">
        <f t="shared" si="180"/>
        <v>0</v>
      </c>
      <c r="T534">
        <f t="shared" si="181"/>
        <v>0</v>
      </c>
      <c r="U534">
        <f t="shared" si="182"/>
        <v>0</v>
      </c>
      <c r="V534">
        <f t="shared" si="183"/>
        <v>0</v>
      </c>
    </row>
    <row r="535" spans="2:22">
      <c r="B535" s="4">
        <v>52871</v>
      </c>
      <c r="C535">
        <f t="shared" si="184"/>
        <v>664320.00000000012</v>
      </c>
      <c r="D535">
        <f t="shared" si="184"/>
        <v>664320.00000000012</v>
      </c>
      <c r="E535" s="5">
        <f t="shared" si="171"/>
        <v>62</v>
      </c>
      <c r="F535">
        <f t="shared" si="174"/>
        <v>411878.40000000008</v>
      </c>
      <c r="G535">
        <f t="shared" si="164"/>
        <v>0</v>
      </c>
      <c r="H535">
        <f t="shared" si="175"/>
        <v>0</v>
      </c>
      <c r="I535">
        <f t="shared" si="176"/>
        <v>0</v>
      </c>
      <c r="J535">
        <f t="shared" si="170"/>
        <v>0</v>
      </c>
      <c r="K535">
        <f t="shared" si="165"/>
        <v>0</v>
      </c>
      <c r="L535">
        <f t="shared" si="166"/>
        <v>0</v>
      </c>
      <c r="M535">
        <f t="shared" si="167"/>
        <v>0</v>
      </c>
      <c r="N535">
        <f t="shared" si="168"/>
        <v>0</v>
      </c>
      <c r="O535">
        <f t="shared" si="173"/>
        <v>0</v>
      </c>
      <c r="P535">
        <f t="shared" si="177"/>
        <v>0</v>
      </c>
      <c r="Q535">
        <f t="shared" si="178"/>
        <v>0</v>
      </c>
      <c r="R535">
        <f t="shared" si="179"/>
        <v>0</v>
      </c>
      <c r="S535">
        <f t="shared" si="180"/>
        <v>0</v>
      </c>
      <c r="T535">
        <f t="shared" si="181"/>
        <v>0</v>
      </c>
      <c r="U535">
        <f t="shared" si="182"/>
        <v>0</v>
      </c>
      <c r="V535">
        <f t="shared" si="183"/>
        <v>0</v>
      </c>
    </row>
    <row r="536" spans="2:22">
      <c r="B536" s="4">
        <v>52902</v>
      </c>
      <c r="C536">
        <f t="shared" si="184"/>
        <v>664320.00000000012</v>
      </c>
      <c r="D536">
        <f t="shared" si="184"/>
        <v>664320.00000000012</v>
      </c>
      <c r="E536" s="5">
        <f t="shared" si="171"/>
        <v>62</v>
      </c>
      <c r="F536">
        <f t="shared" si="174"/>
        <v>411878.40000000008</v>
      </c>
      <c r="G536">
        <f t="shared" si="164"/>
        <v>0</v>
      </c>
      <c r="H536">
        <f t="shared" si="175"/>
        <v>0</v>
      </c>
      <c r="I536">
        <f t="shared" si="176"/>
        <v>0</v>
      </c>
      <c r="J536">
        <f t="shared" si="170"/>
        <v>0</v>
      </c>
      <c r="K536">
        <f t="shared" si="165"/>
        <v>0</v>
      </c>
      <c r="L536">
        <f t="shared" si="166"/>
        <v>0</v>
      </c>
      <c r="M536">
        <f t="shared" si="167"/>
        <v>0</v>
      </c>
      <c r="N536">
        <f t="shared" si="168"/>
        <v>0</v>
      </c>
      <c r="O536">
        <f t="shared" si="173"/>
        <v>0</v>
      </c>
      <c r="P536">
        <f t="shared" si="177"/>
        <v>0</v>
      </c>
      <c r="Q536">
        <f t="shared" si="178"/>
        <v>0</v>
      </c>
      <c r="R536">
        <f t="shared" si="179"/>
        <v>0</v>
      </c>
      <c r="S536">
        <f t="shared" si="180"/>
        <v>0</v>
      </c>
      <c r="T536">
        <f t="shared" si="181"/>
        <v>0</v>
      </c>
      <c r="U536">
        <f t="shared" si="182"/>
        <v>0</v>
      </c>
      <c r="V536">
        <f t="shared" si="183"/>
        <v>0</v>
      </c>
    </row>
    <row r="537" spans="2:22">
      <c r="B537" s="4">
        <v>52932</v>
      </c>
      <c r="C537">
        <f t="shared" si="184"/>
        <v>664320.00000000012</v>
      </c>
      <c r="D537">
        <f t="shared" si="184"/>
        <v>664320.00000000012</v>
      </c>
      <c r="E537" s="5">
        <f t="shared" si="171"/>
        <v>62</v>
      </c>
      <c r="F537">
        <f t="shared" si="174"/>
        <v>411878.40000000008</v>
      </c>
      <c r="G537">
        <f t="shared" si="164"/>
        <v>0</v>
      </c>
      <c r="H537">
        <f t="shared" si="175"/>
        <v>0</v>
      </c>
      <c r="I537">
        <f t="shared" si="176"/>
        <v>0</v>
      </c>
      <c r="J537">
        <f t="shared" si="170"/>
        <v>0</v>
      </c>
      <c r="K537">
        <f t="shared" si="165"/>
        <v>0</v>
      </c>
      <c r="L537">
        <f t="shared" si="166"/>
        <v>0</v>
      </c>
      <c r="M537">
        <f t="shared" si="167"/>
        <v>0</v>
      </c>
      <c r="N537">
        <f t="shared" si="168"/>
        <v>0</v>
      </c>
      <c r="O537">
        <f t="shared" si="173"/>
        <v>0</v>
      </c>
      <c r="P537">
        <f t="shared" si="177"/>
        <v>0</v>
      </c>
      <c r="Q537">
        <f t="shared" si="178"/>
        <v>0</v>
      </c>
      <c r="R537">
        <f t="shared" si="179"/>
        <v>0</v>
      </c>
      <c r="S537">
        <f t="shared" si="180"/>
        <v>0</v>
      </c>
      <c r="T537">
        <f t="shared" si="181"/>
        <v>0</v>
      </c>
      <c r="U537">
        <f t="shared" si="182"/>
        <v>0</v>
      </c>
      <c r="V537">
        <f t="shared" si="183"/>
        <v>0</v>
      </c>
    </row>
    <row r="538" spans="2:22">
      <c r="B538" s="4">
        <v>52963</v>
      </c>
      <c r="C538">
        <f t="shared" si="184"/>
        <v>664320.00000000012</v>
      </c>
      <c r="D538">
        <f t="shared" si="184"/>
        <v>664320.00000000012</v>
      </c>
      <c r="E538" s="5">
        <f t="shared" si="171"/>
        <v>64</v>
      </c>
      <c r="F538">
        <f t="shared" si="174"/>
        <v>425164.80000000005</v>
      </c>
      <c r="G538">
        <f t="shared" si="164"/>
        <v>0</v>
      </c>
      <c r="H538">
        <f t="shared" si="175"/>
        <v>0</v>
      </c>
      <c r="I538">
        <f t="shared" si="176"/>
        <v>0</v>
      </c>
      <c r="J538">
        <f t="shared" si="170"/>
        <v>0</v>
      </c>
      <c r="K538">
        <f t="shared" si="165"/>
        <v>0</v>
      </c>
      <c r="L538">
        <f t="shared" si="166"/>
        <v>0</v>
      </c>
      <c r="M538">
        <f t="shared" si="167"/>
        <v>0</v>
      </c>
      <c r="N538">
        <f t="shared" si="168"/>
        <v>0</v>
      </c>
      <c r="O538">
        <f t="shared" si="173"/>
        <v>0</v>
      </c>
      <c r="P538">
        <f t="shared" si="177"/>
        <v>0</v>
      </c>
      <c r="Q538">
        <f t="shared" si="178"/>
        <v>0</v>
      </c>
      <c r="R538">
        <f t="shared" si="179"/>
        <v>0</v>
      </c>
      <c r="S538">
        <f t="shared" si="180"/>
        <v>0</v>
      </c>
      <c r="T538">
        <f t="shared" si="181"/>
        <v>0</v>
      </c>
      <c r="U538">
        <f t="shared" si="182"/>
        <v>0</v>
      </c>
      <c r="V538">
        <f t="shared" si="183"/>
        <v>0</v>
      </c>
    </row>
    <row r="539" spans="2:22">
      <c r="B539" s="4">
        <v>52994</v>
      </c>
      <c r="C539">
        <f t="shared" si="184"/>
        <v>664320.00000000012</v>
      </c>
      <c r="D539">
        <f t="shared" si="184"/>
        <v>664320.00000000012</v>
      </c>
      <c r="E539" s="5">
        <f t="shared" si="171"/>
        <v>64</v>
      </c>
      <c r="F539">
        <f t="shared" si="174"/>
        <v>425164.80000000005</v>
      </c>
      <c r="G539">
        <f t="shared" si="164"/>
        <v>0</v>
      </c>
      <c r="H539">
        <f t="shared" si="175"/>
        <v>0</v>
      </c>
      <c r="I539">
        <f t="shared" si="176"/>
        <v>0</v>
      </c>
      <c r="J539">
        <f t="shared" si="170"/>
        <v>0</v>
      </c>
      <c r="K539">
        <f t="shared" si="165"/>
        <v>0</v>
      </c>
      <c r="L539">
        <f t="shared" si="166"/>
        <v>0</v>
      </c>
      <c r="M539">
        <f t="shared" si="167"/>
        <v>0</v>
      </c>
      <c r="N539">
        <f t="shared" si="168"/>
        <v>0</v>
      </c>
      <c r="O539">
        <f t="shared" si="173"/>
        <v>0</v>
      </c>
      <c r="P539">
        <f t="shared" si="177"/>
        <v>0</v>
      </c>
      <c r="Q539">
        <f t="shared" si="178"/>
        <v>0</v>
      </c>
      <c r="R539">
        <f t="shared" si="179"/>
        <v>0</v>
      </c>
      <c r="S539">
        <f t="shared" si="180"/>
        <v>0</v>
      </c>
      <c r="T539">
        <f t="shared" si="181"/>
        <v>0</v>
      </c>
      <c r="U539">
        <f t="shared" si="182"/>
        <v>0</v>
      </c>
      <c r="V539">
        <f t="shared" si="183"/>
        <v>0</v>
      </c>
    </row>
    <row r="540" spans="2:22">
      <c r="B540" s="4">
        <v>53022</v>
      </c>
      <c r="C540">
        <f t="shared" si="184"/>
        <v>664320.00000000012</v>
      </c>
      <c r="D540">
        <f t="shared" si="184"/>
        <v>664320.00000000012</v>
      </c>
      <c r="E540" s="5">
        <f t="shared" si="171"/>
        <v>64</v>
      </c>
      <c r="F540">
        <f t="shared" si="174"/>
        <v>425164.80000000005</v>
      </c>
      <c r="G540">
        <f t="shared" si="164"/>
        <v>0</v>
      </c>
      <c r="H540">
        <f t="shared" si="175"/>
        <v>0</v>
      </c>
      <c r="I540">
        <f t="shared" si="176"/>
        <v>0</v>
      </c>
      <c r="J540">
        <f t="shared" si="170"/>
        <v>0</v>
      </c>
      <c r="K540">
        <f t="shared" si="165"/>
        <v>0</v>
      </c>
      <c r="L540">
        <f t="shared" si="166"/>
        <v>0</v>
      </c>
      <c r="M540">
        <f t="shared" si="167"/>
        <v>0</v>
      </c>
      <c r="N540">
        <f t="shared" si="168"/>
        <v>0</v>
      </c>
      <c r="O540">
        <f t="shared" si="173"/>
        <v>0</v>
      </c>
      <c r="P540">
        <f t="shared" si="177"/>
        <v>0</v>
      </c>
      <c r="Q540">
        <f t="shared" si="178"/>
        <v>0</v>
      </c>
      <c r="R540">
        <f t="shared" si="179"/>
        <v>0</v>
      </c>
      <c r="S540">
        <f t="shared" si="180"/>
        <v>0</v>
      </c>
      <c r="T540">
        <f t="shared" si="181"/>
        <v>0</v>
      </c>
      <c r="U540">
        <f t="shared" si="182"/>
        <v>0</v>
      </c>
      <c r="V540">
        <f t="shared" si="183"/>
        <v>0</v>
      </c>
    </row>
    <row r="541" spans="2:22">
      <c r="B541" s="4">
        <v>53053</v>
      </c>
      <c r="C541">
        <f t="shared" si="184"/>
        <v>664320.00000000012</v>
      </c>
      <c r="D541">
        <f t="shared" si="184"/>
        <v>664320.00000000012</v>
      </c>
      <c r="E541" s="5">
        <f t="shared" si="171"/>
        <v>66</v>
      </c>
      <c r="F541">
        <f t="shared" si="174"/>
        <v>438451.20000000007</v>
      </c>
      <c r="G541">
        <f t="shared" si="164"/>
        <v>0</v>
      </c>
      <c r="H541">
        <f t="shared" si="175"/>
        <v>0</v>
      </c>
      <c r="I541">
        <f t="shared" si="176"/>
        <v>0</v>
      </c>
      <c r="J541">
        <f t="shared" si="170"/>
        <v>0</v>
      </c>
      <c r="K541">
        <f t="shared" si="165"/>
        <v>0</v>
      </c>
      <c r="L541">
        <f t="shared" si="166"/>
        <v>0</v>
      </c>
      <c r="M541">
        <f t="shared" si="167"/>
        <v>0</v>
      </c>
      <c r="N541">
        <f t="shared" si="168"/>
        <v>0</v>
      </c>
      <c r="O541">
        <f t="shared" si="173"/>
        <v>0</v>
      </c>
      <c r="P541">
        <f t="shared" si="177"/>
        <v>0</v>
      </c>
      <c r="Q541">
        <f t="shared" si="178"/>
        <v>0</v>
      </c>
      <c r="R541">
        <f t="shared" si="179"/>
        <v>0</v>
      </c>
      <c r="S541">
        <f t="shared" si="180"/>
        <v>0</v>
      </c>
      <c r="T541">
        <f t="shared" si="181"/>
        <v>0</v>
      </c>
      <c r="U541">
        <f t="shared" si="182"/>
        <v>0</v>
      </c>
      <c r="V541">
        <f t="shared" si="183"/>
        <v>0</v>
      </c>
    </row>
    <row r="542" spans="2:22">
      <c r="B542" s="4">
        <v>53083</v>
      </c>
      <c r="C542">
        <f t="shared" si="184"/>
        <v>664320.00000000012</v>
      </c>
      <c r="D542">
        <f t="shared" si="184"/>
        <v>664320.00000000012</v>
      </c>
      <c r="E542" s="5">
        <f t="shared" si="171"/>
        <v>66</v>
      </c>
      <c r="F542">
        <f t="shared" si="174"/>
        <v>438451.20000000007</v>
      </c>
      <c r="G542">
        <f t="shared" si="164"/>
        <v>0</v>
      </c>
      <c r="H542">
        <f t="shared" si="175"/>
        <v>0</v>
      </c>
      <c r="I542">
        <f t="shared" si="176"/>
        <v>0</v>
      </c>
      <c r="J542">
        <f t="shared" si="170"/>
        <v>0</v>
      </c>
      <c r="K542">
        <f t="shared" si="165"/>
        <v>0</v>
      </c>
      <c r="L542">
        <f t="shared" si="166"/>
        <v>0</v>
      </c>
      <c r="M542">
        <f t="shared" si="167"/>
        <v>0</v>
      </c>
      <c r="N542">
        <f t="shared" si="168"/>
        <v>0</v>
      </c>
      <c r="O542">
        <f t="shared" si="173"/>
        <v>0</v>
      </c>
      <c r="P542">
        <f t="shared" si="177"/>
        <v>0</v>
      </c>
      <c r="Q542">
        <f t="shared" si="178"/>
        <v>0</v>
      </c>
      <c r="R542">
        <f t="shared" si="179"/>
        <v>0</v>
      </c>
      <c r="S542">
        <f t="shared" si="180"/>
        <v>0</v>
      </c>
      <c r="T542">
        <f t="shared" si="181"/>
        <v>0</v>
      </c>
      <c r="U542">
        <f t="shared" si="182"/>
        <v>0</v>
      </c>
      <c r="V542">
        <f t="shared" si="183"/>
        <v>0</v>
      </c>
    </row>
    <row r="543" spans="2:22">
      <c r="B543" s="4">
        <v>53114</v>
      </c>
      <c r="C543">
        <f t="shared" si="184"/>
        <v>684210</v>
      </c>
      <c r="D543">
        <f t="shared" si="184"/>
        <v>684210</v>
      </c>
      <c r="E543" s="5">
        <f t="shared" si="171"/>
        <v>66</v>
      </c>
      <c r="F543">
        <f t="shared" si="174"/>
        <v>451578.6</v>
      </c>
      <c r="G543">
        <f t="shared" si="164"/>
        <v>0</v>
      </c>
      <c r="H543">
        <f t="shared" si="175"/>
        <v>0</v>
      </c>
      <c r="I543">
        <f t="shared" si="176"/>
        <v>0</v>
      </c>
      <c r="J543">
        <f t="shared" si="170"/>
        <v>0</v>
      </c>
      <c r="K543">
        <f t="shared" si="165"/>
        <v>0</v>
      </c>
      <c r="L543">
        <f t="shared" si="166"/>
        <v>0</v>
      </c>
      <c r="M543">
        <f t="shared" si="167"/>
        <v>0</v>
      </c>
      <c r="N543">
        <f t="shared" si="168"/>
        <v>0</v>
      </c>
      <c r="O543">
        <f t="shared" si="173"/>
        <v>0</v>
      </c>
      <c r="P543">
        <f t="shared" si="177"/>
        <v>0</v>
      </c>
      <c r="Q543">
        <f t="shared" si="178"/>
        <v>0</v>
      </c>
      <c r="R543">
        <f t="shared" si="179"/>
        <v>0</v>
      </c>
      <c r="S543">
        <f t="shared" si="180"/>
        <v>0</v>
      </c>
      <c r="T543">
        <f t="shared" si="181"/>
        <v>0</v>
      </c>
      <c r="U543">
        <f t="shared" si="182"/>
        <v>0</v>
      </c>
      <c r="V543">
        <f t="shared" si="183"/>
        <v>0</v>
      </c>
    </row>
    <row r="544" spans="2:22">
      <c r="B544" s="4">
        <v>53144</v>
      </c>
      <c r="C544">
        <f t="shared" si="184"/>
        <v>684210</v>
      </c>
      <c r="D544">
        <f t="shared" si="184"/>
        <v>684210</v>
      </c>
      <c r="E544" s="5">
        <f t="shared" si="171"/>
        <v>68</v>
      </c>
      <c r="F544">
        <f t="shared" si="174"/>
        <v>465262.8</v>
      </c>
      <c r="G544">
        <f t="shared" ref="G544:G607" si="185">(IF(OR(B544&lt;G$2,B544&gt;F$2),0,F544+D544))</f>
        <v>0</v>
      </c>
      <c r="H544">
        <f t="shared" si="175"/>
        <v>0</v>
      </c>
      <c r="I544">
        <f t="shared" si="176"/>
        <v>0</v>
      </c>
      <c r="J544">
        <f t="shared" si="170"/>
        <v>0</v>
      </c>
      <c r="K544">
        <f t="shared" si="165"/>
        <v>0</v>
      </c>
      <c r="L544">
        <f t="shared" si="166"/>
        <v>0</v>
      </c>
      <c r="M544">
        <f t="shared" si="167"/>
        <v>0</v>
      </c>
      <c r="N544">
        <f t="shared" si="168"/>
        <v>0</v>
      </c>
      <c r="O544">
        <f t="shared" si="173"/>
        <v>0</v>
      </c>
      <c r="P544">
        <f t="shared" si="177"/>
        <v>0</v>
      </c>
      <c r="Q544">
        <f t="shared" si="178"/>
        <v>0</v>
      </c>
      <c r="R544">
        <f t="shared" si="179"/>
        <v>0</v>
      </c>
      <c r="S544">
        <f t="shared" si="180"/>
        <v>0</v>
      </c>
      <c r="T544">
        <f t="shared" si="181"/>
        <v>0</v>
      </c>
      <c r="U544">
        <f t="shared" si="182"/>
        <v>0</v>
      </c>
      <c r="V544">
        <f t="shared" si="183"/>
        <v>0</v>
      </c>
    </row>
    <row r="545" spans="2:22">
      <c r="B545" s="4">
        <v>53175</v>
      </c>
      <c r="C545">
        <f t="shared" si="184"/>
        <v>684210</v>
      </c>
      <c r="D545">
        <f t="shared" si="184"/>
        <v>684210</v>
      </c>
      <c r="E545" s="5">
        <f t="shared" si="171"/>
        <v>68</v>
      </c>
      <c r="F545">
        <f t="shared" si="174"/>
        <v>465262.8</v>
      </c>
      <c r="G545">
        <f t="shared" si="185"/>
        <v>0</v>
      </c>
      <c r="H545">
        <f t="shared" si="175"/>
        <v>0</v>
      </c>
      <c r="I545">
        <f t="shared" si="176"/>
        <v>0</v>
      </c>
      <c r="J545">
        <f t="shared" si="170"/>
        <v>0</v>
      </c>
      <c r="K545">
        <f t="shared" si="165"/>
        <v>0</v>
      </c>
      <c r="L545">
        <f t="shared" si="166"/>
        <v>0</v>
      </c>
      <c r="M545">
        <f t="shared" si="167"/>
        <v>0</v>
      </c>
      <c r="N545">
        <f t="shared" si="168"/>
        <v>0</v>
      </c>
      <c r="O545">
        <f t="shared" si="173"/>
        <v>0</v>
      </c>
      <c r="P545">
        <f t="shared" si="177"/>
        <v>0</v>
      </c>
      <c r="Q545">
        <f t="shared" si="178"/>
        <v>0</v>
      </c>
      <c r="R545">
        <f t="shared" si="179"/>
        <v>0</v>
      </c>
      <c r="S545">
        <f t="shared" si="180"/>
        <v>0</v>
      </c>
      <c r="T545">
        <f t="shared" si="181"/>
        <v>0</v>
      </c>
      <c r="U545">
        <f t="shared" si="182"/>
        <v>0</v>
      </c>
      <c r="V545">
        <f t="shared" si="183"/>
        <v>0</v>
      </c>
    </row>
    <row r="546" spans="2:22">
      <c r="B546" s="4">
        <v>53206</v>
      </c>
      <c r="C546">
        <f t="shared" si="184"/>
        <v>684210</v>
      </c>
      <c r="D546">
        <f t="shared" si="184"/>
        <v>684210</v>
      </c>
      <c r="E546" s="5">
        <f t="shared" si="171"/>
        <v>68</v>
      </c>
      <c r="F546">
        <f t="shared" si="174"/>
        <v>465262.8</v>
      </c>
      <c r="G546">
        <f t="shared" si="185"/>
        <v>0</v>
      </c>
      <c r="H546">
        <f t="shared" si="175"/>
        <v>0</v>
      </c>
      <c r="I546">
        <f t="shared" si="176"/>
        <v>0</v>
      </c>
      <c r="J546">
        <f t="shared" si="170"/>
        <v>0</v>
      </c>
      <c r="K546">
        <f t="shared" si="165"/>
        <v>0</v>
      </c>
      <c r="L546">
        <f t="shared" si="166"/>
        <v>0</v>
      </c>
      <c r="M546">
        <f t="shared" si="167"/>
        <v>0</v>
      </c>
      <c r="N546">
        <f t="shared" si="168"/>
        <v>0</v>
      </c>
      <c r="O546">
        <f t="shared" si="173"/>
        <v>0</v>
      </c>
      <c r="P546">
        <f t="shared" si="177"/>
        <v>0</v>
      </c>
      <c r="Q546">
        <f t="shared" si="178"/>
        <v>0</v>
      </c>
      <c r="R546">
        <f t="shared" si="179"/>
        <v>0</v>
      </c>
      <c r="S546">
        <f t="shared" si="180"/>
        <v>0</v>
      </c>
      <c r="T546">
        <f t="shared" si="181"/>
        <v>0</v>
      </c>
      <c r="U546">
        <f t="shared" si="182"/>
        <v>0</v>
      </c>
      <c r="V546">
        <f t="shared" si="183"/>
        <v>0</v>
      </c>
    </row>
    <row r="547" spans="2:22">
      <c r="B547" s="4">
        <v>53236</v>
      </c>
      <c r="C547">
        <f t="shared" si="184"/>
        <v>684210</v>
      </c>
      <c r="D547">
        <f t="shared" si="184"/>
        <v>684210</v>
      </c>
      <c r="E547" s="5">
        <f t="shared" si="171"/>
        <v>70</v>
      </c>
      <c r="F547">
        <f t="shared" si="174"/>
        <v>478947</v>
      </c>
      <c r="G547">
        <f t="shared" si="185"/>
        <v>0</v>
      </c>
      <c r="H547">
        <f t="shared" si="175"/>
        <v>0</v>
      </c>
      <c r="I547">
        <f t="shared" si="176"/>
        <v>0</v>
      </c>
      <c r="J547">
        <f t="shared" si="170"/>
        <v>0</v>
      </c>
      <c r="K547">
        <f t="shared" si="165"/>
        <v>0</v>
      </c>
      <c r="L547">
        <f t="shared" si="166"/>
        <v>0</v>
      </c>
      <c r="M547">
        <f t="shared" si="167"/>
        <v>0</v>
      </c>
      <c r="N547">
        <f t="shared" si="168"/>
        <v>0</v>
      </c>
      <c r="O547">
        <f t="shared" si="173"/>
        <v>0</v>
      </c>
      <c r="P547">
        <f t="shared" si="177"/>
        <v>0</v>
      </c>
      <c r="Q547">
        <f t="shared" si="178"/>
        <v>0</v>
      </c>
      <c r="R547">
        <f t="shared" si="179"/>
        <v>0</v>
      </c>
      <c r="S547">
        <f t="shared" si="180"/>
        <v>0</v>
      </c>
      <c r="T547">
        <f t="shared" si="181"/>
        <v>0</v>
      </c>
      <c r="U547">
        <f t="shared" si="182"/>
        <v>0</v>
      </c>
      <c r="V547">
        <f t="shared" si="183"/>
        <v>0</v>
      </c>
    </row>
    <row r="548" spans="2:22">
      <c r="B548" s="4">
        <v>53267</v>
      </c>
      <c r="C548">
        <f t="shared" si="184"/>
        <v>684210</v>
      </c>
      <c r="D548">
        <f t="shared" si="184"/>
        <v>684210</v>
      </c>
      <c r="E548" s="5">
        <f t="shared" si="171"/>
        <v>70</v>
      </c>
      <c r="F548">
        <f t="shared" si="174"/>
        <v>478947</v>
      </c>
      <c r="G548">
        <f t="shared" si="185"/>
        <v>0</v>
      </c>
      <c r="H548">
        <f t="shared" si="175"/>
        <v>0</v>
      </c>
      <c r="I548">
        <f t="shared" si="176"/>
        <v>0</v>
      </c>
      <c r="J548">
        <f t="shared" si="170"/>
        <v>0</v>
      </c>
      <c r="K548">
        <f t="shared" si="165"/>
        <v>0</v>
      </c>
      <c r="L548">
        <f t="shared" si="166"/>
        <v>0</v>
      </c>
      <c r="M548">
        <f t="shared" si="167"/>
        <v>0</v>
      </c>
      <c r="N548">
        <f t="shared" si="168"/>
        <v>0</v>
      </c>
      <c r="O548">
        <f t="shared" si="173"/>
        <v>0</v>
      </c>
      <c r="P548">
        <f t="shared" si="177"/>
        <v>0</v>
      </c>
      <c r="Q548">
        <f t="shared" si="178"/>
        <v>0</v>
      </c>
      <c r="R548">
        <f t="shared" si="179"/>
        <v>0</v>
      </c>
      <c r="S548">
        <f t="shared" si="180"/>
        <v>0</v>
      </c>
      <c r="T548">
        <f t="shared" si="181"/>
        <v>0</v>
      </c>
      <c r="U548">
        <f t="shared" si="182"/>
        <v>0</v>
      </c>
      <c r="V548">
        <f t="shared" si="183"/>
        <v>0</v>
      </c>
    </row>
    <row r="549" spans="2:22">
      <c r="B549" s="4">
        <v>53297</v>
      </c>
      <c r="C549">
        <f t="shared" si="184"/>
        <v>684210</v>
      </c>
      <c r="D549">
        <f t="shared" si="184"/>
        <v>684210</v>
      </c>
      <c r="E549" s="5">
        <f t="shared" si="171"/>
        <v>70</v>
      </c>
      <c r="F549">
        <f t="shared" si="174"/>
        <v>478947</v>
      </c>
      <c r="G549">
        <f t="shared" si="185"/>
        <v>0</v>
      </c>
      <c r="H549">
        <f t="shared" si="175"/>
        <v>0</v>
      </c>
      <c r="I549">
        <f t="shared" si="176"/>
        <v>0</v>
      </c>
      <c r="J549">
        <f t="shared" si="170"/>
        <v>0</v>
      </c>
      <c r="K549">
        <f t="shared" si="165"/>
        <v>0</v>
      </c>
      <c r="L549">
        <f t="shared" si="166"/>
        <v>0</v>
      </c>
      <c r="M549">
        <f t="shared" si="167"/>
        <v>0</v>
      </c>
      <c r="N549">
        <f t="shared" si="168"/>
        <v>0</v>
      </c>
      <c r="O549">
        <f t="shared" si="173"/>
        <v>0</v>
      </c>
      <c r="P549">
        <f t="shared" si="177"/>
        <v>0</v>
      </c>
      <c r="Q549">
        <f t="shared" si="178"/>
        <v>0</v>
      </c>
      <c r="R549">
        <f t="shared" si="179"/>
        <v>0</v>
      </c>
      <c r="S549">
        <f t="shared" si="180"/>
        <v>0</v>
      </c>
      <c r="T549">
        <f t="shared" si="181"/>
        <v>0</v>
      </c>
      <c r="U549">
        <f t="shared" si="182"/>
        <v>0</v>
      </c>
      <c r="V549">
        <f t="shared" si="183"/>
        <v>0</v>
      </c>
    </row>
    <row r="550" spans="2:22">
      <c r="B550" s="4">
        <v>53328</v>
      </c>
      <c r="C550">
        <f t="shared" ref="C550:D561" si="186">ROUNDUP(C490*1.03*1.03*1.03*1.03*1.03*1.03/100,1)*100</f>
        <v>684210</v>
      </c>
      <c r="D550">
        <f t="shared" si="186"/>
        <v>684210</v>
      </c>
      <c r="E550" s="5">
        <f t="shared" si="171"/>
        <v>72</v>
      </c>
      <c r="F550">
        <f t="shared" si="174"/>
        <v>492631.2</v>
      </c>
      <c r="G550">
        <f t="shared" si="185"/>
        <v>0</v>
      </c>
      <c r="H550">
        <f t="shared" si="175"/>
        <v>0</v>
      </c>
      <c r="I550">
        <f t="shared" si="176"/>
        <v>0</v>
      </c>
      <c r="J550">
        <f t="shared" si="170"/>
        <v>0</v>
      </c>
      <c r="K550">
        <f t="shared" si="165"/>
        <v>0</v>
      </c>
      <c r="L550">
        <f t="shared" si="166"/>
        <v>0</v>
      </c>
      <c r="M550">
        <f t="shared" si="167"/>
        <v>0</v>
      </c>
      <c r="N550">
        <f t="shared" si="168"/>
        <v>0</v>
      </c>
      <c r="O550">
        <f t="shared" si="173"/>
        <v>0</v>
      </c>
      <c r="P550">
        <f t="shared" si="177"/>
        <v>0</v>
      </c>
      <c r="Q550">
        <f t="shared" si="178"/>
        <v>0</v>
      </c>
      <c r="R550">
        <f t="shared" si="179"/>
        <v>0</v>
      </c>
      <c r="S550">
        <f t="shared" si="180"/>
        <v>0</v>
      </c>
      <c r="T550">
        <f t="shared" si="181"/>
        <v>0</v>
      </c>
      <c r="U550">
        <f t="shared" si="182"/>
        <v>0</v>
      </c>
      <c r="V550">
        <f t="shared" si="183"/>
        <v>0</v>
      </c>
    </row>
    <row r="551" spans="2:22">
      <c r="B551" s="4">
        <v>53359</v>
      </c>
      <c r="C551">
        <f t="shared" si="186"/>
        <v>684210</v>
      </c>
      <c r="D551">
        <f t="shared" si="186"/>
        <v>684210</v>
      </c>
      <c r="E551" s="5">
        <f t="shared" si="171"/>
        <v>72</v>
      </c>
      <c r="F551">
        <f t="shared" si="174"/>
        <v>492631.2</v>
      </c>
      <c r="G551">
        <f t="shared" si="185"/>
        <v>0</v>
      </c>
      <c r="H551">
        <f t="shared" si="175"/>
        <v>0</v>
      </c>
      <c r="I551">
        <f t="shared" si="176"/>
        <v>0</v>
      </c>
      <c r="J551">
        <f t="shared" si="170"/>
        <v>0</v>
      </c>
      <c r="K551">
        <f t="shared" si="165"/>
        <v>0</v>
      </c>
      <c r="L551">
        <f t="shared" si="166"/>
        <v>0</v>
      </c>
      <c r="M551">
        <f t="shared" si="167"/>
        <v>0</v>
      </c>
      <c r="N551">
        <f t="shared" si="168"/>
        <v>0</v>
      </c>
      <c r="O551">
        <f t="shared" si="173"/>
        <v>0</v>
      </c>
      <c r="P551">
        <f t="shared" si="177"/>
        <v>0</v>
      </c>
      <c r="Q551">
        <f t="shared" si="178"/>
        <v>0</v>
      </c>
      <c r="R551">
        <f t="shared" si="179"/>
        <v>0</v>
      </c>
      <c r="S551">
        <f t="shared" si="180"/>
        <v>0</v>
      </c>
      <c r="T551">
        <f t="shared" si="181"/>
        <v>0</v>
      </c>
      <c r="U551">
        <f t="shared" si="182"/>
        <v>0</v>
      </c>
      <c r="V551">
        <f t="shared" si="183"/>
        <v>0</v>
      </c>
    </row>
    <row r="552" spans="2:22">
      <c r="B552" s="4">
        <v>53387</v>
      </c>
      <c r="C552">
        <f t="shared" si="186"/>
        <v>684210</v>
      </c>
      <c r="D552">
        <f t="shared" si="186"/>
        <v>684210</v>
      </c>
      <c r="E552" s="5">
        <f t="shared" si="171"/>
        <v>72</v>
      </c>
      <c r="F552">
        <f t="shared" si="174"/>
        <v>492631.2</v>
      </c>
      <c r="G552">
        <f t="shared" si="185"/>
        <v>0</v>
      </c>
      <c r="H552">
        <f t="shared" si="175"/>
        <v>0</v>
      </c>
      <c r="I552">
        <f t="shared" si="176"/>
        <v>0</v>
      </c>
      <c r="J552">
        <f t="shared" si="170"/>
        <v>0</v>
      </c>
      <c r="K552">
        <f t="shared" si="165"/>
        <v>0</v>
      </c>
      <c r="L552">
        <f t="shared" si="166"/>
        <v>0</v>
      </c>
      <c r="M552">
        <f t="shared" si="167"/>
        <v>0</v>
      </c>
      <c r="N552">
        <f t="shared" si="168"/>
        <v>0</v>
      </c>
      <c r="O552">
        <f t="shared" si="173"/>
        <v>0</v>
      </c>
      <c r="P552">
        <f t="shared" si="177"/>
        <v>0</v>
      </c>
      <c r="Q552">
        <f t="shared" si="178"/>
        <v>0</v>
      </c>
      <c r="R552">
        <f t="shared" si="179"/>
        <v>0</v>
      </c>
      <c r="S552">
        <f t="shared" si="180"/>
        <v>0</v>
      </c>
      <c r="T552">
        <f t="shared" si="181"/>
        <v>0</v>
      </c>
      <c r="U552">
        <f t="shared" si="182"/>
        <v>0</v>
      </c>
      <c r="V552">
        <f t="shared" si="183"/>
        <v>0</v>
      </c>
    </row>
    <row r="553" spans="2:22">
      <c r="B553" s="4">
        <v>53418</v>
      </c>
      <c r="C553">
        <f t="shared" si="186"/>
        <v>684210</v>
      </c>
      <c r="D553">
        <f t="shared" si="186"/>
        <v>684210</v>
      </c>
      <c r="E553" s="5">
        <f t="shared" si="171"/>
        <v>74</v>
      </c>
      <c r="F553">
        <f t="shared" si="174"/>
        <v>506315.4</v>
      </c>
      <c r="G553">
        <f t="shared" si="185"/>
        <v>0</v>
      </c>
      <c r="H553">
        <f t="shared" si="175"/>
        <v>0</v>
      </c>
      <c r="I553">
        <f t="shared" si="176"/>
        <v>0</v>
      </c>
      <c r="J553">
        <f t="shared" si="170"/>
        <v>0</v>
      </c>
      <c r="K553">
        <f t="shared" si="165"/>
        <v>0</v>
      </c>
      <c r="L553">
        <f t="shared" si="166"/>
        <v>0</v>
      </c>
      <c r="M553">
        <f t="shared" si="167"/>
        <v>0</v>
      </c>
      <c r="N553">
        <f t="shared" si="168"/>
        <v>0</v>
      </c>
      <c r="O553">
        <f t="shared" si="173"/>
        <v>0</v>
      </c>
      <c r="P553">
        <f t="shared" si="177"/>
        <v>0</v>
      </c>
      <c r="Q553">
        <f t="shared" si="178"/>
        <v>0</v>
      </c>
      <c r="R553">
        <f t="shared" si="179"/>
        <v>0</v>
      </c>
      <c r="S553">
        <f t="shared" si="180"/>
        <v>0</v>
      </c>
      <c r="T553">
        <f t="shared" si="181"/>
        <v>0</v>
      </c>
      <c r="U553">
        <f t="shared" si="182"/>
        <v>0</v>
      </c>
      <c r="V553">
        <f t="shared" si="183"/>
        <v>0</v>
      </c>
    </row>
    <row r="554" spans="2:22">
      <c r="B554" s="4">
        <v>53448</v>
      </c>
      <c r="C554">
        <f t="shared" si="186"/>
        <v>684210</v>
      </c>
      <c r="D554">
        <f t="shared" si="186"/>
        <v>684210</v>
      </c>
      <c r="E554" s="5">
        <f t="shared" si="171"/>
        <v>74</v>
      </c>
      <c r="F554">
        <f t="shared" si="174"/>
        <v>506315.4</v>
      </c>
      <c r="G554">
        <f t="shared" si="185"/>
        <v>0</v>
      </c>
      <c r="H554">
        <f t="shared" si="175"/>
        <v>0</v>
      </c>
      <c r="I554">
        <f t="shared" si="176"/>
        <v>0</v>
      </c>
      <c r="J554">
        <f t="shared" si="170"/>
        <v>0</v>
      </c>
      <c r="K554">
        <f t="shared" si="165"/>
        <v>0</v>
      </c>
      <c r="L554">
        <f t="shared" si="166"/>
        <v>0</v>
      </c>
      <c r="M554">
        <f t="shared" si="167"/>
        <v>0</v>
      </c>
      <c r="N554">
        <f t="shared" si="168"/>
        <v>0</v>
      </c>
      <c r="O554">
        <f t="shared" si="173"/>
        <v>0</v>
      </c>
      <c r="P554">
        <f t="shared" si="177"/>
        <v>0</v>
      </c>
      <c r="Q554">
        <f t="shared" si="178"/>
        <v>0</v>
      </c>
      <c r="R554">
        <f t="shared" si="179"/>
        <v>0</v>
      </c>
      <c r="S554">
        <f t="shared" si="180"/>
        <v>0</v>
      </c>
      <c r="T554">
        <f t="shared" si="181"/>
        <v>0</v>
      </c>
      <c r="U554">
        <f t="shared" si="182"/>
        <v>0</v>
      </c>
      <c r="V554">
        <f t="shared" si="183"/>
        <v>0</v>
      </c>
    </row>
    <row r="555" spans="2:22">
      <c r="B555" s="4">
        <v>53479</v>
      </c>
      <c r="C555">
        <f t="shared" si="186"/>
        <v>704970.00000000012</v>
      </c>
      <c r="D555">
        <f t="shared" si="186"/>
        <v>704970.00000000012</v>
      </c>
      <c r="E555" s="5">
        <f t="shared" si="171"/>
        <v>74</v>
      </c>
      <c r="F555">
        <f t="shared" si="174"/>
        <v>521677.80000000005</v>
      </c>
      <c r="G555">
        <f t="shared" si="185"/>
        <v>0</v>
      </c>
      <c r="H555">
        <f t="shared" si="175"/>
        <v>0</v>
      </c>
      <c r="I555">
        <f t="shared" si="176"/>
        <v>0</v>
      </c>
      <c r="J555">
        <f t="shared" si="170"/>
        <v>0</v>
      </c>
      <c r="K555">
        <f t="shared" si="165"/>
        <v>0</v>
      </c>
      <c r="L555">
        <f t="shared" si="166"/>
        <v>0</v>
      </c>
      <c r="M555">
        <f t="shared" si="167"/>
        <v>0</v>
      </c>
      <c r="N555">
        <f t="shared" si="168"/>
        <v>0</v>
      </c>
      <c r="O555">
        <f t="shared" si="173"/>
        <v>0</v>
      </c>
      <c r="P555">
        <f t="shared" si="177"/>
        <v>0</v>
      </c>
      <c r="Q555">
        <f t="shared" si="178"/>
        <v>0</v>
      </c>
      <c r="R555">
        <f t="shared" si="179"/>
        <v>0</v>
      </c>
      <c r="S555">
        <f t="shared" si="180"/>
        <v>0</v>
      </c>
      <c r="T555">
        <f t="shared" si="181"/>
        <v>0</v>
      </c>
      <c r="U555">
        <f t="shared" si="182"/>
        <v>0</v>
      </c>
      <c r="V555">
        <f t="shared" si="183"/>
        <v>0</v>
      </c>
    </row>
    <row r="556" spans="2:22">
      <c r="B556" s="4">
        <v>53509</v>
      </c>
      <c r="C556">
        <f t="shared" si="186"/>
        <v>704970.00000000012</v>
      </c>
      <c r="D556">
        <f t="shared" si="186"/>
        <v>704970.00000000012</v>
      </c>
      <c r="E556" s="5">
        <f t="shared" si="171"/>
        <v>76</v>
      </c>
      <c r="F556">
        <f t="shared" si="174"/>
        <v>535777.20000000007</v>
      </c>
      <c r="G556">
        <f t="shared" si="185"/>
        <v>0</v>
      </c>
      <c r="H556">
        <f t="shared" si="175"/>
        <v>0</v>
      </c>
      <c r="I556">
        <f t="shared" si="176"/>
        <v>0</v>
      </c>
      <c r="J556">
        <f t="shared" si="170"/>
        <v>0</v>
      </c>
      <c r="K556">
        <f t="shared" si="165"/>
        <v>0</v>
      </c>
      <c r="L556">
        <f t="shared" si="166"/>
        <v>0</v>
      </c>
      <c r="M556">
        <f t="shared" si="167"/>
        <v>0</v>
      </c>
      <c r="N556">
        <f t="shared" si="168"/>
        <v>0</v>
      </c>
      <c r="O556">
        <f t="shared" si="173"/>
        <v>0</v>
      </c>
      <c r="P556">
        <f t="shared" si="177"/>
        <v>0</v>
      </c>
      <c r="Q556">
        <f t="shared" si="178"/>
        <v>0</v>
      </c>
      <c r="R556">
        <f t="shared" si="179"/>
        <v>0</v>
      </c>
      <c r="S556">
        <f t="shared" si="180"/>
        <v>0</v>
      </c>
      <c r="T556">
        <f t="shared" si="181"/>
        <v>0</v>
      </c>
      <c r="U556">
        <f t="shared" si="182"/>
        <v>0</v>
      </c>
      <c r="V556">
        <f t="shared" si="183"/>
        <v>0</v>
      </c>
    </row>
    <row r="557" spans="2:22">
      <c r="B557" s="4">
        <v>53540</v>
      </c>
      <c r="C557">
        <f t="shared" si="186"/>
        <v>704970.00000000012</v>
      </c>
      <c r="D557">
        <f t="shared" si="186"/>
        <v>704970.00000000012</v>
      </c>
      <c r="E557" s="5">
        <f t="shared" si="171"/>
        <v>76</v>
      </c>
      <c r="F557">
        <f t="shared" si="174"/>
        <v>535777.20000000007</v>
      </c>
      <c r="G557">
        <f t="shared" si="185"/>
        <v>0</v>
      </c>
      <c r="H557">
        <f t="shared" si="175"/>
        <v>0</v>
      </c>
      <c r="I557">
        <f t="shared" si="176"/>
        <v>0</v>
      </c>
      <c r="J557">
        <f t="shared" si="170"/>
        <v>0</v>
      </c>
      <c r="K557">
        <f t="shared" si="165"/>
        <v>0</v>
      </c>
      <c r="L557">
        <f t="shared" si="166"/>
        <v>0</v>
      </c>
      <c r="M557">
        <f t="shared" si="167"/>
        <v>0</v>
      </c>
      <c r="N557">
        <f t="shared" si="168"/>
        <v>0</v>
      </c>
      <c r="O557">
        <f t="shared" si="173"/>
        <v>0</v>
      </c>
      <c r="P557">
        <f t="shared" si="177"/>
        <v>0</v>
      </c>
      <c r="Q557">
        <f t="shared" si="178"/>
        <v>0</v>
      </c>
      <c r="R557">
        <f t="shared" si="179"/>
        <v>0</v>
      </c>
      <c r="S557">
        <f t="shared" si="180"/>
        <v>0</v>
      </c>
      <c r="T557">
        <f t="shared" si="181"/>
        <v>0</v>
      </c>
      <c r="U557">
        <f t="shared" si="182"/>
        <v>0</v>
      </c>
      <c r="V557">
        <f t="shared" si="183"/>
        <v>0</v>
      </c>
    </row>
    <row r="558" spans="2:22">
      <c r="B558" s="4">
        <v>53571</v>
      </c>
      <c r="C558">
        <f t="shared" si="186"/>
        <v>704970.00000000012</v>
      </c>
      <c r="D558">
        <f t="shared" si="186"/>
        <v>704970.00000000012</v>
      </c>
      <c r="E558" s="5">
        <f t="shared" si="171"/>
        <v>76</v>
      </c>
      <c r="F558">
        <f t="shared" si="174"/>
        <v>535777.20000000007</v>
      </c>
      <c r="G558">
        <f t="shared" si="185"/>
        <v>0</v>
      </c>
      <c r="H558">
        <f t="shared" si="175"/>
        <v>0</v>
      </c>
      <c r="I558">
        <f t="shared" si="176"/>
        <v>0</v>
      </c>
      <c r="J558">
        <f t="shared" si="170"/>
        <v>0</v>
      </c>
      <c r="K558">
        <f t="shared" si="165"/>
        <v>0</v>
      </c>
      <c r="L558">
        <f t="shared" si="166"/>
        <v>0</v>
      </c>
      <c r="M558">
        <f t="shared" si="167"/>
        <v>0</v>
      </c>
      <c r="N558">
        <f t="shared" si="168"/>
        <v>0</v>
      </c>
      <c r="O558">
        <f t="shared" si="173"/>
        <v>0</v>
      </c>
      <c r="P558">
        <f t="shared" si="177"/>
        <v>0</v>
      </c>
      <c r="Q558">
        <f t="shared" si="178"/>
        <v>0</v>
      </c>
      <c r="R558">
        <f t="shared" si="179"/>
        <v>0</v>
      </c>
      <c r="S558">
        <f t="shared" si="180"/>
        <v>0</v>
      </c>
      <c r="T558">
        <f t="shared" si="181"/>
        <v>0</v>
      </c>
      <c r="U558">
        <f t="shared" si="182"/>
        <v>0</v>
      </c>
      <c r="V558">
        <f t="shared" si="183"/>
        <v>0</v>
      </c>
    </row>
    <row r="559" spans="2:22">
      <c r="B559" s="4">
        <v>53601</v>
      </c>
      <c r="C559">
        <f t="shared" si="186"/>
        <v>704970.00000000012</v>
      </c>
      <c r="D559">
        <f t="shared" si="186"/>
        <v>704970.00000000012</v>
      </c>
      <c r="E559" s="5">
        <f t="shared" si="171"/>
        <v>78</v>
      </c>
      <c r="F559">
        <f t="shared" si="174"/>
        <v>549876.60000000009</v>
      </c>
      <c r="G559">
        <f t="shared" si="185"/>
        <v>0</v>
      </c>
      <c r="H559">
        <f t="shared" si="175"/>
        <v>0</v>
      </c>
      <c r="I559">
        <f t="shared" si="176"/>
        <v>0</v>
      </c>
      <c r="J559">
        <f t="shared" si="170"/>
        <v>0</v>
      </c>
      <c r="K559">
        <f t="shared" si="165"/>
        <v>0</v>
      </c>
      <c r="L559">
        <f t="shared" si="166"/>
        <v>0</v>
      </c>
      <c r="M559">
        <f t="shared" si="167"/>
        <v>0</v>
      </c>
      <c r="N559">
        <f t="shared" si="168"/>
        <v>0</v>
      </c>
      <c r="O559">
        <f t="shared" si="173"/>
        <v>0</v>
      </c>
      <c r="P559">
        <f t="shared" si="177"/>
        <v>0</v>
      </c>
      <c r="Q559">
        <f t="shared" si="178"/>
        <v>0</v>
      </c>
      <c r="R559">
        <f t="shared" si="179"/>
        <v>0</v>
      </c>
      <c r="S559">
        <f t="shared" si="180"/>
        <v>0</v>
      </c>
      <c r="T559">
        <f t="shared" si="181"/>
        <v>0</v>
      </c>
      <c r="U559">
        <f t="shared" si="182"/>
        <v>0</v>
      </c>
      <c r="V559">
        <f t="shared" si="183"/>
        <v>0</v>
      </c>
    </row>
    <row r="560" spans="2:22">
      <c r="B560" s="4">
        <v>53632</v>
      </c>
      <c r="C560">
        <f t="shared" si="186"/>
        <v>704970.00000000012</v>
      </c>
      <c r="D560">
        <f t="shared" si="186"/>
        <v>704970.00000000012</v>
      </c>
      <c r="E560" s="5">
        <f t="shared" si="171"/>
        <v>78</v>
      </c>
      <c r="F560">
        <f t="shared" si="174"/>
        <v>549876.60000000009</v>
      </c>
      <c r="G560">
        <f t="shared" si="185"/>
        <v>0</v>
      </c>
      <c r="H560">
        <f t="shared" si="175"/>
        <v>0</v>
      </c>
      <c r="I560">
        <f t="shared" si="176"/>
        <v>0</v>
      </c>
      <c r="J560">
        <f t="shared" si="170"/>
        <v>0</v>
      </c>
      <c r="K560">
        <f t="shared" si="165"/>
        <v>0</v>
      </c>
      <c r="L560">
        <f t="shared" si="166"/>
        <v>0</v>
      </c>
      <c r="M560">
        <f t="shared" si="167"/>
        <v>0</v>
      </c>
      <c r="N560">
        <f t="shared" si="168"/>
        <v>0</v>
      </c>
      <c r="O560">
        <f t="shared" si="173"/>
        <v>0</v>
      </c>
      <c r="P560">
        <f t="shared" si="177"/>
        <v>0</v>
      </c>
      <c r="Q560">
        <f t="shared" si="178"/>
        <v>0</v>
      </c>
      <c r="R560">
        <f t="shared" si="179"/>
        <v>0</v>
      </c>
      <c r="S560">
        <f t="shared" si="180"/>
        <v>0</v>
      </c>
      <c r="T560">
        <f t="shared" si="181"/>
        <v>0</v>
      </c>
      <c r="U560">
        <f t="shared" si="182"/>
        <v>0</v>
      </c>
      <c r="V560">
        <f t="shared" si="183"/>
        <v>0</v>
      </c>
    </row>
    <row r="561" spans="2:22">
      <c r="B561" s="4">
        <v>53662</v>
      </c>
      <c r="C561">
        <f t="shared" si="186"/>
        <v>704970.00000000012</v>
      </c>
      <c r="D561">
        <f t="shared" si="186"/>
        <v>704970.00000000012</v>
      </c>
      <c r="E561" s="5">
        <f t="shared" si="171"/>
        <v>78</v>
      </c>
      <c r="F561">
        <f t="shared" si="174"/>
        <v>549876.60000000009</v>
      </c>
      <c r="G561">
        <f t="shared" si="185"/>
        <v>0</v>
      </c>
      <c r="H561">
        <f t="shared" si="175"/>
        <v>0</v>
      </c>
      <c r="I561">
        <f t="shared" si="176"/>
        <v>0</v>
      </c>
      <c r="J561">
        <f t="shared" si="170"/>
        <v>0</v>
      </c>
      <c r="K561">
        <f t="shared" ref="K561:K624" si="187">(IF(OR(B561&lt;G$2,(B561&gt;F$2-2*365)),0,G561*0.12-N561))</f>
        <v>0</v>
      </c>
      <c r="L561">
        <f t="shared" ref="L561:L624" si="188">(IF(OR(B561&lt;G$2,(B561&gt;F$2-2*365)),0,G561*0.0367))</f>
        <v>0</v>
      </c>
      <c r="M561">
        <f t="shared" ref="M561:M624" si="189">(IF(OR(B561&lt;G$2,(B561&gt;F$2-2*365)),0,G561*0.0833))</f>
        <v>0</v>
      </c>
      <c r="N561">
        <f t="shared" ref="N561:N624" si="190">(IF(OR(B561&lt;G$2,(B561&gt;F$2-2*365)),0,(G561-J561)*0.0116))</f>
        <v>0</v>
      </c>
      <c r="O561">
        <f t="shared" si="173"/>
        <v>0</v>
      </c>
      <c r="P561">
        <f t="shared" si="177"/>
        <v>0</v>
      </c>
      <c r="Q561">
        <f t="shared" si="178"/>
        <v>0</v>
      </c>
      <c r="R561">
        <f t="shared" si="179"/>
        <v>0</v>
      </c>
      <c r="S561">
        <f t="shared" si="180"/>
        <v>0</v>
      </c>
      <c r="T561">
        <f t="shared" si="181"/>
        <v>0</v>
      </c>
      <c r="U561">
        <f t="shared" si="182"/>
        <v>0</v>
      </c>
      <c r="V561">
        <f t="shared" si="183"/>
        <v>0</v>
      </c>
    </row>
    <row r="562" spans="2:22">
      <c r="B562" s="4">
        <v>53693</v>
      </c>
      <c r="C562">
        <f>(ROUNDUP(((C$561+F$561)*C502/C$501)/100,1)*100)</f>
        <v>1254660</v>
      </c>
      <c r="D562">
        <f>(ROUNDUP(((D$561+F$561)*((100+D$2)/100)*D502/D$501)/100,1)*100)</f>
        <v>1254660</v>
      </c>
      <c r="E562" s="5">
        <v>0</v>
      </c>
      <c r="F562">
        <f t="shared" si="174"/>
        <v>0</v>
      </c>
      <c r="G562">
        <f t="shared" si="185"/>
        <v>0</v>
      </c>
      <c r="H562">
        <f t="shared" si="175"/>
        <v>0</v>
      </c>
      <c r="I562">
        <f t="shared" si="176"/>
        <v>0</v>
      </c>
      <c r="J562">
        <f t="shared" si="170"/>
        <v>0</v>
      </c>
      <c r="K562">
        <f t="shared" si="187"/>
        <v>0</v>
      </c>
      <c r="L562">
        <f t="shared" si="188"/>
        <v>0</v>
      </c>
      <c r="M562">
        <f t="shared" si="189"/>
        <v>0</v>
      </c>
      <c r="N562">
        <f t="shared" si="190"/>
        <v>0</v>
      </c>
      <c r="O562">
        <f t="shared" si="173"/>
        <v>0</v>
      </c>
      <c r="P562">
        <f t="shared" si="177"/>
        <v>0</v>
      </c>
      <c r="Q562">
        <f t="shared" si="178"/>
        <v>0</v>
      </c>
      <c r="R562">
        <f t="shared" si="179"/>
        <v>0</v>
      </c>
      <c r="S562">
        <f t="shared" si="180"/>
        <v>0</v>
      </c>
      <c r="T562">
        <f t="shared" si="181"/>
        <v>0</v>
      </c>
      <c r="U562">
        <f t="shared" si="182"/>
        <v>0</v>
      </c>
      <c r="V562">
        <f t="shared" si="183"/>
        <v>0</v>
      </c>
    </row>
    <row r="563" spans="2:22">
      <c r="B563" s="4">
        <v>53724</v>
      </c>
      <c r="C563">
        <f t="shared" ref="C563:C626" si="191">(ROUNDUP(((C$561+F$561)*C503/C$501)/100,1)*100)</f>
        <v>1254660</v>
      </c>
      <c r="D563">
        <f>(ROUNDUP(((D$561+F$561)*((100+D$2)/100)*D503/D$501)/100,1)*100)</f>
        <v>1254660</v>
      </c>
      <c r="E563" s="5">
        <v>0</v>
      </c>
      <c r="F563">
        <f t="shared" si="174"/>
        <v>0</v>
      </c>
      <c r="G563">
        <f t="shared" si="185"/>
        <v>0</v>
      </c>
      <c r="H563">
        <f t="shared" si="175"/>
        <v>0</v>
      </c>
      <c r="I563">
        <f t="shared" si="176"/>
        <v>0</v>
      </c>
      <c r="J563">
        <f t="shared" si="170"/>
        <v>0</v>
      </c>
      <c r="K563">
        <f t="shared" si="187"/>
        <v>0</v>
      </c>
      <c r="L563">
        <f t="shared" si="188"/>
        <v>0</v>
      </c>
      <c r="M563">
        <f t="shared" si="189"/>
        <v>0</v>
      </c>
      <c r="N563">
        <f t="shared" si="190"/>
        <v>0</v>
      </c>
      <c r="O563">
        <f t="shared" si="173"/>
        <v>0</v>
      </c>
      <c r="P563">
        <f t="shared" si="177"/>
        <v>0</v>
      </c>
      <c r="Q563">
        <f t="shared" si="178"/>
        <v>0</v>
      </c>
      <c r="R563">
        <f t="shared" si="179"/>
        <v>0</v>
      </c>
      <c r="S563">
        <f t="shared" si="180"/>
        <v>0</v>
      </c>
      <c r="T563">
        <f t="shared" si="181"/>
        <v>0</v>
      </c>
      <c r="U563">
        <f t="shared" si="182"/>
        <v>0</v>
      </c>
      <c r="V563">
        <f t="shared" si="183"/>
        <v>0</v>
      </c>
    </row>
    <row r="564" spans="2:22">
      <c r="B564" s="4">
        <v>53752</v>
      </c>
      <c r="C564">
        <f t="shared" si="191"/>
        <v>1254660</v>
      </c>
      <c r="D564">
        <f>(ROUNDUP(((D$561+F$561)*((100+D$2)/100)*D504/D$501)/100,1)*100)</f>
        <v>1254660</v>
      </c>
      <c r="E564" s="5">
        <v>0</v>
      </c>
      <c r="F564">
        <f t="shared" si="174"/>
        <v>0</v>
      </c>
      <c r="G564">
        <f t="shared" si="185"/>
        <v>0</v>
      </c>
      <c r="H564">
        <f t="shared" si="175"/>
        <v>0</v>
      </c>
      <c r="I564">
        <f t="shared" si="176"/>
        <v>0</v>
      </c>
      <c r="J564">
        <f t="shared" si="170"/>
        <v>0</v>
      </c>
      <c r="K564">
        <f t="shared" si="187"/>
        <v>0</v>
      </c>
      <c r="L564">
        <f t="shared" si="188"/>
        <v>0</v>
      </c>
      <c r="M564">
        <f t="shared" si="189"/>
        <v>0</v>
      </c>
      <c r="N564">
        <f t="shared" si="190"/>
        <v>0</v>
      </c>
      <c r="O564">
        <f t="shared" si="173"/>
        <v>0</v>
      </c>
      <c r="P564">
        <f t="shared" si="177"/>
        <v>0</v>
      </c>
      <c r="Q564">
        <f t="shared" si="178"/>
        <v>0</v>
      </c>
      <c r="R564">
        <f t="shared" si="179"/>
        <v>0</v>
      </c>
      <c r="S564">
        <f t="shared" si="180"/>
        <v>0</v>
      </c>
      <c r="T564">
        <f t="shared" si="181"/>
        <v>0</v>
      </c>
      <c r="U564">
        <f t="shared" si="182"/>
        <v>0</v>
      </c>
      <c r="V564">
        <f t="shared" si="183"/>
        <v>0</v>
      </c>
    </row>
    <row r="565" spans="2:22">
      <c r="B565" s="4">
        <v>53783</v>
      </c>
      <c r="C565">
        <f t="shared" si="191"/>
        <v>1254660</v>
      </c>
      <c r="D565">
        <f>(ROUNDUP(((D$561+F$561)*((100+D$2)/100)*D505/D$501)/100,1)*100)</f>
        <v>1254660</v>
      </c>
      <c r="E565" s="5">
        <f>E562+A$4</f>
        <v>2</v>
      </c>
      <c r="F565">
        <f t="shared" si="174"/>
        <v>25093.200000000001</v>
      </c>
      <c r="G565">
        <f t="shared" si="185"/>
        <v>0</v>
      </c>
      <c r="H565">
        <f t="shared" si="175"/>
        <v>0</v>
      </c>
      <c r="I565">
        <f t="shared" si="176"/>
        <v>0</v>
      </c>
      <c r="J565">
        <f t="shared" si="170"/>
        <v>0</v>
      </c>
      <c r="K565">
        <f t="shared" si="187"/>
        <v>0</v>
      </c>
      <c r="L565">
        <f t="shared" si="188"/>
        <v>0</v>
      </c>
      <c r="M565">
        <f t="shared" si="189"/>
        <v>0</v>
      </c>
      <c r="N565">
        <f t="shared" si="190"/>
        <v>0</v>
      </c>
      <c r="O565">
        <f t="shared" si="173"/>
        <v>0</v>
      </c>
      <c r="P565">
        <f t="shared" si="177"/>
        <v>0</v>
      </c>
      <c r="Q565">
        <f t="shared" si="178"/>
        <v>0</v>
      </c>
      <c r="R565">
        <f t="shared" si="179"/>
        <v>0</v>
      </c>
      <c r="S565">
        <f t="shared" si="180"/>
        <v>0</v>
      </c>
      <c r="T565">
        <f t="shared" si="181"/>
        <v>0</v>
      </c>
      <c r="U565">
        <f t="shared" si="182"/>
        <v>0</v>
      </c>
      <c r="V565">
        <f t="shared" si="183"/>
        <v>0</v>
      </c>
    </row>
    <row r="566" spans="2:22">
      <c r="B566" s="4">
        <v>53813</v>
      </c>
      <c r="C566">
        <f t="shared" si="191"/>
        <v>1254660</v>
      </c>
      <c r="D566">
        <f>(ROUNDUP(((D$561+F$561)*((100+D$2)/100)*D506/D$501)/100,1)*100)</f>
        <v>1254660</v>
      </c>
      <c r="E566" s="5">
        <f t="shared" ref="E566:E629" si="192">E563+A$4</f>
        <v>2</v>
      </c>
      <c r="F566">
        <f t="shared" si="174"/>
        <v>25093.200000000001</v>
      </c>
      <c r="G566">
        <f t="shared" si="185"/>
        <v>0</v>
      </c>
      <c r="H566">
        <f t="shared" si="175"/>
        <v>0</v>
      </c>
      <c r="I566">
        <f t="shared" si="176"/>
        <v>0</v>
      </c>
      <c r="J566">
        <f t="shared" si="170"/>
        <v>0</v>
      </c>
      <c r="K566">
        <f t="shared" si="187"/>
        <v>0</v>
      </c>
      <c r="L566">
        <f t="shared" si="188"/>
        <v>0</v>
      </c>
      <c r="M566">
        <f t="shared" si="189"/>
        <v>0</v>
      </c>
      <c r="N566">
        <f t="shared" si="190"/>
        <v>0</v>
      </c>
      <c r="O566">
        <f t="shared" si="173"/>
        <v>0</v>
      </c>
      <c r="P566">
        <f t="shared" si="177"/>
        <v>0</v>
      </c>
      <c r="Q566">
        <f t="shared" si="178"/>
        <v>0</v>
      </c>
      <c r="R566">
        <f t="shared" si="179"/>
        <v>0</v>
      </c>
      <c r="S566">
        <f t="shared" si="180"/>
        <v>0</v>
      </c>
      <c r="T566">
        <f t="shared" si="181"/>
        <v>0</v>
      </c>
      <c r="U566">
        <f t="shared" si="182"/>
        <v>0</v>
      </c>
      <c r="V566">
        <f t="shared" si="183"/>
        <v>0</v>
      </c>
    </row>
    <row r="567" spans="2:22">
      <c r="B567" s="4">
        <v>53844</v>
      </c>
      <c r="C567">
        <f t="shared" si="191"/>
        <v>1330280</v>
      </c>
      <c r="D567">
        <f>(ROUNDUP(((D$561+F$561)*((100+D$2)/100)*D507/D$501)/100,1)*100)</f>
        <v>1330280</v>
      </c>
      <c r="E567" s="5">
        <f t="shared" si="192"/>
        <v>2</v>
      </c>
      <c r="F567">
        <f t="shared" si="174"/>
        <v>26605.599999999999</v>
      </c>
      <c r="G567">
        <f t="shared" si="185"/>
        <v>0</v>
      </c>
      <c r="H567">
        <f t="shared" si="175"/>
        <v>0</v>
      </c>
      <c r="I567">
        <f t="shared" si="176"/>
        <v>0</v>
      </c>
      <c r="J567">
        <f t="shared" si="170"/>
        <v>0</v>
      </c>
      <c r="K567">
        <f t="shared" si="187"/>
        <v>0</v>
      </c>
      <c r="L567">
        <f t="shared" si="188"/>
        <v>0</v>
      </c>
      <c r="M567">
        <f t="shared" si="189"/>
        <v>0</v>
      </c>
      <c r="N567">
        <f t="shared" si="190"/>
        <v>0</v>
      </c>
      <c r="O567">
        <f t="shared" si="173"/>
        <v>0</v>
      </c>
      <c r="P567">
        <f t="shared" si="177"/>
        <v>0</v>
      </c>
      <c r="Q567">
        <f t="shared" si="178"/>
        <v>0</v>
      </c>
      <c r="R567">
        <f t="shared" si="179"/>
        <v>0</v>
      </c>
      <c r="S567">
        <f t="shared" si="180"/>
        <v>0</v>
      </c>
      <c r="T567">
        <f t="shared" si="181"/>
        <v>0</v>
      </c>
      <c r="U567">
        <f t="shared" si="182"/>
        <v>0</v>
      </c>
      <c r="V567">
        <f t="shared" si="183"/>
        <v>0</v>
      </c>
    </row>
    <row r="568" spans="2:22">
      <c r="B568" s="4">
        <v>53874</v>
      </c>
      <c r="C568">
        <f t="shared" si="191"/>
        <v>1330280</v>
      </c>
      <c r="D568">
        <f>(ROUNDUP(((D$561+F$561)*((100+D$2)/100)*D508/D$501)/100,1)*100)</f>
        <v>1330280</v>
      </c>
      <c r="E568" s="5">
        <f t="shared" si="192"/>
        <v>4</v>
      </c>
      <c r="F568">
        <f t="shared" si="174"/>
        <v>53211.199999999997</v>
      </c>
      <c r="G568">
        <f t="shared" si="185"/>
        <v>0</v>
      </c>
      <c r="H568">
        <f t="shared" si="175"/>
        <v>0</v>
      </c>
      <c r="I568">
        <f t="shared" si="176"/>
        <v>0</v>
      </c>
      <c r="J568">
        <f t="shared" si="170"/>
        <v>0</v>
      </c>
      <c r="K568">
        <f t="shared" si="187"/>
        <v>0</v>
      </c>
      <c r="L568">
        <f t="shared" si="188"/>
        <v>0</v>
      </c>
      <c r="M568">
        <f t="shared" si="189"/>
        <v>0</v>
      </c>
      <c r="N568">
        <f t="shared" si="190"/>
        <v>0</v>
      </c>
      <c r="O568">
        <f t="shared" si="173"/>
        <v>0</v>
      </c>
      <c r="P568">
        <f t="shared" si="177"/>
        <v>0</v>
      </c>
      <c r="Q568">
        <f t="shared" si="178"/>
        <v>0</v>
      </c>
      <c r="R568">
        <f t="shared" si="179"/>
        <v>0</v>
      </c>
      <c r="S568">
        <f t="shared" si="180"/>
        <v>0</v>
      </c>
      <c r="T568">
        <f t="shared" si="181"/>
        <v>0</v>
      </c>
      <c r="U568">
        <f t="shared" si="182"/>
        <v>0</v>
      </c>
      <c r="V568">
        <f t="shared" si="183"/>
        <v>0</v>
      </c>
    </row>
    <row r="569" spans="2:22">
      <c r="B569" s="4">
        <v>53905</v>
      </c>
      <c r="C569">
        <f t="shared" si="191"/>
        <v>1330280</v>
      </c>
      <c r="D569">
        <f>(ROUNDUP(((D$561+F$561)*((100+D$2)/100)*D509/D$501)/100,1)*100)</f>
        <v>1330280</v>
      </c>
      <c r="E569" s="5">
        <f t="shared" si="192"/>
        <v>4</v>
      </c>
      <c r="F569">
        <f t="shared" si="174"/>
        <v>53211.199999999997</v>
      </c>
      <c r="G569">
        <f t="shared" si="185"/>
        <v>0</v>
      </c>
      <c r="H569">
        <f t="shared" si="175"/>
        <v>0</v>
      </c>
      <c r="I569">
        <f t="shared" si="176"/>
        <v>0</v>
      </c>
      <c r="J569">
        <f t="shared" si="170"/>
        <v>0</v>
      </c>
      <c r="K569">
        <f t="shared" si="187"/>
        <v>0</v>
      </c>
      <c r="L569">
        <f t="shared" si="188"/>
        <v>0</v>
      </c>
      <c r="M569">
        <f t="shared" si="189"/>
        <v>0</v>
      </c>
      <c r="N569">
        <f t="shared" si="190"/>
        <v>0</v>
      </c>
      <c r="O569">
        <f t="shared" si="173"/>
        <v>0</v>
      </c>
      <c r="P569">
        <f t="shared" si="177"/>
        <v>0</v>
      </c>
      <c r="Q569">
        <f t="shared" si="178"/>
        <v>0</v>
      </c>
      <c r="R569">
        <f t="shared" si="179"/>
        <v>0</v>
      </c>
      <c r="S569">
        <f t="shared" si="180"/>
        <v>0</v>
      </c>
      <c r="T569">
        <f t="shared" si="181"/>
        <v>0</v>
      </c>
      <c r="U569">
        <f t="shared" si="182"/>
        <v>0</v>
      </c>
      <c r="V569">
        <f t="shared" si="183"/>
        <v>0</v>
      </c>
    </row>
    <row r="570" spans="2:22">
      <c r="B570" s="4">
        <v>53936</v>
      </c>
      <c r="C570">
        <f t="shared" si="191"/>
        <v>1330280</v>
      </c>
      <c r="D570">
        <f>(ROUNDUP(((D$561+F$561)*((100+D$2)/100)*D510/D$501)/100,1)*100)</f>
        <v>1330280</v>
      </c>
      <c r="E570" s="5">
        <f t="shared" si="192"/>
        <v>4</v>
      </c>
      <c r="F570">
        <f t="shared" si="174"/>
        <v>53211.199999999997</v>
      </c>
      <c r="G570">
        <f t="shared" si="185"/>
        <v>0</v>
      </c>
      <c r="H570">
        <f t="shared" si="175"/>
        <v>0</v>
      </c>
      <c r="I570">
        <f t="shared" si="176"/>
        <v>0</v>
      </c>
      <c r="J570">
        <f t="shared" si="170"/>
        <v>0</v>
      </c>
      <c r="K570">
        <f t="shared" si="187"/>
        <v>0</v>
      </c>
      <c r="L570">
        <f t="shared" si="188"/>
        <v>0</v>
      </c>
      <c r="M570">
        <f t="shared" si="189"/>
        <v>0</v>
      </c>
      <c r="N570">
        <f t="shared" si="190"/>
        <v>0</v>
      </c>
      <c r="O570">
        <f t="shared" si="173"/>
        <v>0</v>
      </c>
      <c r="P570">
        <f t="shared" si="177"/>
        <v>0</v>
      </c>
      <c r="Q570">
        <f t="shared" si="178"/>
        <v>0</v>
      </c>
      <c r="R570">
        <f t="shared" si="179"/>
        <v>0</v>
      </c>
      <c r="S570">
        <f t="shared" si="180"/>
        <v>0</v>
      </c>
      <c r="T570">
        <f t="shared" si="181"/>
        <v>0</v>
      </c>
      <c r="U570">
        <f t="shared" si="182"/>
        <v>0</v>
      </c>
      <c r="V570">
        <f t="shared" si="183"/>
        <v>0</v>
      </c>
    </row>
    <row r="571" spans="2:22">
      <c r="B571" s="4">
        <v>53966</v>
      </c>
      <c r="C571">
        <f t="shared" si="191"/>
        <v>1330280</v>
      </c>
      <c r="D571">
        <f>(ROUNDUP(((D$561+F$561)*((100+D$2)/100)*D511/D$501)/100,1)*100)</f>
        <v>1330280</v>
      </c>
      <c r="E571" s="5">
        <f t="shared" si="192"/>
        <v>6</v>
      </c>
      <c r="F571">
        <f t="shared" si="174"/>
        <v>79816.800000000003</v>
      </c>
      <c r="G571">
        <f t="shared" si="185"/>
        <v>0</v>
      </c>
      <c r="H571">
        <f t="shared" si="175"/>
        <v>0</v>
      </c>
      <c r="I571">
        <f t="shared" si="176"/>
        <v>0</v>
      </c>
      <c r="J571">
        <f t="shared" ref="J571:J633" si="193">(IF(OR(B571&lt;G$2,B571&gt;(F$2-2*365)),0,ROUNDUP(E$4*0.0833,0)))</f>
        <v>0</v>
      </c>
      <c r="K571">
        <f t="shared" si="187"/>
        <v>0</v>
      </c>
      <c r="L571">
        <f t="shared" si="188"/>
        <v>0</v>
      </c>
      <c r="M571">
        <f t="shared" si="189"/>
        <v>0</v>
      </c>
      <c r="N571">
        <f t="shared" si="190"/>
        <v>0</v>
      </c>
      <c r="O571">
        <f t="shared" si="173"/>
        <v>0</v>
      </c>
      <c r="P571">
        <f t="shared" si="177"/>
        <v>0</v>
      </c>
      <c r="Q571">
        <f t="shared" si="178"/>
        <v>0</v>
      </c>
      <c r="R571">
        <f t="shared" si="179"/>
        <v>0</v>
      </c>
      <c r="S571">
        <f t="shared" si="180"/>
        <v>0</v>
      </c>
      <c r="T571">
        <f t="shared" si="181"/>
        <v>0</v>
      </c>
      <c r="U571">
        <f t="shared" si="182"/>
        <v>0</v>
      </c>
      <c r="V571">
        <f t="shared" si="183"/>
        <v>0</v>
      </c>
    </row>
    <row r="572" spans="2:22">
      <c r="B572" s="4">
        <v>53997</v>
      </c>
      <c r="C572">
        <f t="shared" si="191"/>
        <v>1330280</v>
      </c>
      <c r="D572">
        <f>(ROUNDUP(((D$561+F$561)*((100+D$2)/100)*D512/D$501)/100,1)*100)</f>
        <v>1330280</v>
      </c>
      <c r="E572" s="5">
        <f t="shared" si="192"/>
        <v>6</v>
      </c>
      <c r="F572">
        <f t="shared" si="174"/>
        <v>79816.800000000003</v>
      </c>
      <c r="G572">
        <f t="shared" si="185"/>
        <v>0</v>
      </c>
      <c r="H572">
        <f t="shared" si="175"/>
        <v>0</v>
      </c>
      <c r="I572">
        <f t="shared" si="176"/>
        <v>0</v>
      </c>
      <c r="J572">
        <f t="shared" si="193"/>
        <v>0</v>
      </c>
      <c r="K572">
        <f t="shared" si="187"/>
        <v>0</v>
      </c>
      <c r="L572">
        <f t="shared" si="188"/>
        <v>0</v>
      </c>
      <c r="M572">
        <f t="shared" si="189"/>
        <v>0</v>
      </c>
      <c r="N572">
        <f t="shared" si="190"/>
        <v>0</v>
      </c>
      <c r="O572">
        <f t="shared" si="173"/>
        <v>0</v>
      </c>
      <c r="P572">
        <f t="shared" si="177"/>
        <v>0</v>
      </c>
      <c r="Q572">
        <f t="shared" si="178"/>
        <v>0</v>
      </c>
      <c r="R572">
        <f t="shared" si="179"/>
        <v>0</v>
      </c>
      <c r="S572">
        <f t="shared" si="180"/>
        <v>0</v>
      </c>
      <c r="T572">
        <f t="shared" si="181"/>
        <v>0</v>
      </c>
      <c r="U572">
        <f t="shared" si="182"/>
        <v>0</v>
      </c>
      <c r="V572">
        <f t="shared" si="183"/>
        <v>0</v>
      </c>
    </row>
    <row r="573" spans="2:22">
      <c r="B573" s="4">
        <v>54027</v>
      </c>
      <c r="C573">
        <f t="shared" si="191"/>
        <v>1330280</v>
      </c>
      <c r="D573">
        <f>(ROUNDUP(((D$561+F$561)*((100+D$2)/100)*D513/D$501)/100,1)*100)</f>
        <v>1330280</v>
      </c>
      <c r="E573" s="5">
        <f t="shared" si="192"/>
        <v>6</v>
      </c>
      <c r="F573">
        <f t="shared" si="174"/>
        <v>79816.800000000003</v>
      </c>
      <c r="G573">
        <f t="shared" si="185"/>
        <v>0</v>
      </c>
      <c r="H573">
        <f t="shared" si="175"/>
        <v>0</v>
      </c>
      <c r="I573">
        <f t="shared" si="176"/>
        <v>0</v>
      </c>
      <c r="J573">
        <f t="shared" si="193"/>
        <v>0</v>
      </c>
      <c r="K573">
        <f t="shared" si="187"/>
        <v>0</v>
      </c>
      <c r="L573">
        <f t="shared" si="188"/>
        <v>0</v>
      </c>
      <c r="M573">
        <f t="shared" si="189"/>
        <v>0</v>
      </c>
      <c r="N573">
        <f t="shared" si="190"/>
        <v>0</v>
      </c>
      <c r="O573">
        <f t="shared" si="173"/>
        <v>0</v>
      </c>
      <c r="P573">
        <f t="shared" si="177"/>
        <v>0</v>
      </c>
      <c r="Q573">
        <f t="shared" si="178"/>
        <v>0</v>
      </c>
      <c r="R573">
        <f t="shared" si="179"/>
        <v>0</v>
      </c>
      <c r="S573">
        <f t="shared" si="180"/>
        <v>0</v>
      </c>
      <c r="T573">
        <f t="shared" si="181"/>
        <v>0</v>
      </c>
      <c r="U573">
        <f t="shared" si="182"/>
        <v>0</v>
      </c>
      <c r="V573">
        <f t="shared" si="183"/>
        <v>0</v>
      </c>
    </row>
    <row r="574" spans="2:22">
      <c r="B574" s="4">
        <v>54058</v>
      </c>
      <c r="C574">
        <f t="shared" si="191"/>
        <v>1330280</v>
      </c>
      <c r="D574">
        <f>(ROUNDUP(((D$561+F$561)*((100+D$2)/100)*D514/D$501)/100,1)*100)</f>
        <v>1330280</v>
      </c>
      <c r="E574" s="5">
        <f t="shared" si="192"/>
        <v>8</v>
      </c>
      <c r="F574">
        <f t="shared" si="174"/>
        <v>106422.39999999999</v>
      </c>
      <c r="G574">
        <f t="shared" si="185"/>
        <v>0</v>
      </c>
      <c r="H574">
        <f t="shared" si="175"/>
        <v>0</v>
      </c>
      <c r="I574">
        <f t="shared" si="176"/>
        <v>0</v>
      </c>
      <c r="J574">
        <f t="shared" si="193"/>
        <v>0</v>
      </c>
      <c r="K574">
        <f t="shared" si="187"/>
        <v>0</v>
      </c>
      <c r="L574">
        <f t="shared" si="188"/>
        <v>0</v>
      </c>
      <c r="M574">
        <f t="shared" si="189"/>
        <v>0</v>
      </c>
      <c r="N574">
        <f t="shared" si="190"/>
        <v>0</v>
      </c>
      <c r="O574">
        <f t="shared" si="173"/>
        <v>0</v>
      </c>
      <c r="P574">
        <f t="shared" si="177"/>
        <v>0</v>
      </c>
      <c r="Q574">
        <f t="shared" si="178"/>
        <v>0</v>
      </c>
      <c r="R574">
        <f t="shared" si="179"/>
        <v>0</v>
      </c>
      <c r="S574">
        <f t="shared" si="180"/>
        <v>0</v>
      </c>
      <c r="T574">
        <f t="shared" si="181"/>
        <v>0</v>
      </c>
      <c r="U574">
        <f t="shared" si="182"/>
        <v>0</v>
      </c>
      <c r="V574">
        <f t="shared" si="183"/>
        <v>0</v>
      </c>
    </row>
    <row r="575" spans="2:22">
      <c r="B575" s="4">
        <v>54089</v>
      </c>
      <c r="C575">
        <f t="shared" si="191"/>
        <v>1330280</v>
      </c>
      <c r="D575">
        <f>(ROUNDUP(((D$561+F$561)*((100+D$2)/100)*D515/D$501)/100,1)*100)</f>
        <v>1330280</v>
      </c>
      <c r="E575" s="5">
        <f t="shared" si="192"/>
        <v>8</v>
      </c>
      <c r="F575">
        <f t="shared" si="174"/>
        <v>106422.39999999999</v>
      </c>
      <c r="G575">
        <f t="shared" si="185"/>
        <v>0</v>
      </c>
      <c r="H575">
        <f t="shared" si="175"/>
        <v>0</v>
      </c>
      <c r="I575">
        <f t="shared" si="176"/>
        <v>0</v>
      </c>
      <c r="J575">
        <f t="shared" si="193"/>
        <v>0</v>
      </c>
      <c r="K575">
        <f t="shared" si="187"/>
        <v>0</v>
      </c>
      <c r="L575">
        <f t="shared" si="188"/>
        <v>0</v>
      </c>
      <c r="M575">
        <f t="shared" si="189"/>
        <v>0</v>
      </c>
      <c r="N575">
        <f t="shared" si="190"/>
        <v>0</v>
      </c>
      <c r="O575">
        <f t="shared" si="173"/>
        <v>0</v>
      </c>
      <c r="P575">
        <f t="shared" si="177"/>
        <v>0</v>
      </c>
      <c r="Q575">
        <f t="shared" si="178"/>
        <v>0</v>
      </c>
      <c r="R575">
        <f t="shared" si="179"/>
        <v>0</v>
      </c>
      <c r="S575">
        <f t="shared" si="180"/>
        <v>0</v>
      </c>
      <c r="T575">
        <f t="shared" si="181"/>
        <v>0</v>
      </c>
      <c r="U575">
        <f t="shared" si="182"/>
        <v>0</v>
      </c>
      <c r="V575">
        <f t="shared" si="183"/>
        <v>0</v>
      </c>
    </row>
    <row r="576" spans="2:22">
      <c r="B576" s="4">
        <v>54118</v>
      </c>
      <c r="C576">
        <f t="shared" si="191"/>
        <v>1330280</v>
      </c>
      <c r="D576">
        <f>(ROUNDUP(((D$561+F$561)*((100+D$2)/100)*D516/D$501)/100,1)*100)</f>
        <v>1330280</v>
      </c>
      <c r="E576" s="5">
        <f t="shared" si="192"/>
        <v>8</v>
      </c>
      <c r="F576">
        <f t="shared" si="174"/>
        <v>106422.39999999999</v>
      </c>
      <c r="G576">
        <f t="shared" si="185"/>
        <v>0</v>
      </c>
      <c r="H576">
        <f t="shared" si="175"/>
        <v>0</v>
      </c>
      <c r="I576">
        <f t="shared" si="176"/>
        <v>0</v>
      </c>
      <c r="J576">
        <f t="shared" si="193"/>
        <v>0</v>
      </c>
      <c r="K576">
        <f t="shared" si="187"/>
        <v>0</v>
      </c>
      <c r="L576">
        <f t="shared" si="188"/>
        <v>0</v>
      </c>
      <c r="M576">
        <f t="shared" si="189"/>
        <v>0</v>
      </c>
      <c r="N576">
        <f t="shared" si="190"/>
        <v>0</v>
      </c>
      <c r="O576">
        <f t="shared" si="173"/>
        <v>0</v>
      </c>
      <c r="P576">
        <f t="shared" si="177"/>
        <v>0</v>
      </c>
      <c r="Q576">
        <f t="shared" si="178"/>
        <v>0</v>
      </c>
      <c r="R576">
        <f t="shared" si="179"/>
        <v>0</v>
      </c>
      <c r="S576">
        <f t="shared" si="180"/>
        <v>0</v>
      </c>
      <c r="T576">
        <f t="shared" si="181"/>
        <v>0</v>
      </c>
      <c r="U576">
        <f t="shared" si="182"/>
        <v>0</v>
      </c>
      <c r="V576">
        <f t="shared" si="183"/>
        <v>0</v>
      </c>
    </row>
    <row r="577" spans="2:22">
      <c r="B577" s="4">
        <v>54149</v>
      </c>
      <c r="C577">
        <f t="shared" si="191"/>
        <v>1330280</v>
      </c>
      <c r="D577">
        <f>(ROUNDUP(((D$561+F$561)*((100+D$2)/100)*D517/D$501)/100,1)*100)</f>
        <v>1330280</v>
      </c>
      <c r="E577" s="5">
        <f t="shared" si="192"/>
        <v>10</v>
      </c>
      <c r="F577">
        <f t="shared" si="174"/>
        <v>133028</v>
      </c>
      <c r="G577">
        <f t="shared" si="185"/>
        <v>0</v>
      </c>
      <c r="H577">
        <f t="shared" si="175"/>
        <v>0</v>
      </c>
      <c r="I577">
        <f t="shared" si="176"/>
        <v>0</v>
      </c>
      <c r="J577">
        <f t="shared" si="193"/>
        <v>0</v>
      </c>
      <c r="K577">
        <f t="shared" si="187"/>
        <v>0</v>
      </c>
      <c r="L577">
        <f t="shared" si="188"/>
        <v>0</v>
      </c>
      <c r="M577">
        <f t="shared" si="189"/>
        <v>0</v>
      </c>
      <c r="N577">
        <f t="shared" si="190"/>
        <v>0</v>
      </c>
      <c r="O577">
        <f t="shared" si="173"/>
        <v>0</v>
      </c>
      <c r="P577">
        <f t="shared" si="177"/>
        <v>0</v>
      </c>
      <c r="Q577">
        <f t="shared" si="178"/>
        <v>0</v>
      </c>
      <c r="R577">
        <f t="shared" si="179"/>
        <v>0</v>
      </c>
      <c r="S577">
        <f t="shared" si="180"/>
        <v>0</v>
      </c>
      <c r="T577">
        <f t="shared" si="181"/>
        <v>0</v>
      </c>
      <c r="U577">
        <f t="shared" si="182"/>
        <v>0</v>
      </c>
      <c r="V577">
        <f t="shared" si="183"/>
        <v>0</v>
      </c>
    </row>
    <row r="578" spans="2:22">
      <c r="B578" s="4">
        <v>54179</v>
      </c>
      <c r="C578">
        <f t="shared" si="191"/>
        <v>1330280</v>
      </c>
      <c r="D578">
        <f>(ROUNDUP(((D$561+F$561)*((100+D$2)/100)*D518/D$501)/100,1)*100)</f>
        <v>1330280</v>
      </c>
      <c r="E578" s="5">
        <f t="shared" si="192"/>
        <v>10</v>
      </c>
      <c r="F578">
        <f t="shared" si="174"/>
        <v>133028</v>
      </c>
      <c r="G578">
        <f t="shared" si="185"/>
        <v>0</v>
      </c>
      <c r="H578">
        <f t="shared" si="175"/>
        <v>0</v>
      </c>
      <c r="I578">
        <f t="shared" si="176"/>
        <v>0</v>
      </c>
      <c r="J578">
        <f t="shared" si="193"/>
        <v>0</v>
      </c>
      <c r="K578">
        <f t="shared" si="187"/>
        <v>0</v>
      </c>
      <c r="L578">
        <f t="shared" si="188"/>
        <v>0</v>
      </c>
      <c r="M578">
        <f t="shared" si="189"/>
        <v>0</v>
      </c>
      <c r="N578">
        <f t="shared" si="190"/>
        <v>0</v>
      </c>
      <c r="O578">
        <f t="shared" si="173"/>
        <v>0</v>
      </c>
      <c r="P578">
        <f t="shared" si="177"/>
        <v>0</v>
      </c>
      <c r="Q578">
        <f t="shared" si="178"/>
        <v>0</v>
      </c>
      <c r="R578">
        <f t="shared" si="179"/>
        <v>0</v>
      </c>
      <c r="S578">
        <f t="shared" si="180"/>
        <v>0</v>
      </c>
      <c r="T578">
        <f t="shared" si="181"/>
        <v>0</v>
      </c>
      <c r="U578">
        <f t="shared" si="182"/>
        <v>0</v>
      </c>
      <c r="V578">
        <f t="shared" si="183"/>
        <v>0</v>
      </c>
    </row>
    <row r="579" spans="2:22">
      <c r="B579" s="4">
        <v>54210</v>
      </c>
      <c r="C579">
        <f t="shared" si="191"/>
        <v>1371030</v>
      </c>
      <c r="D579">
        <f>(ROUNDUP(((D$561+F$561)*((100+D$2)/100)*D519/D$501)/100,1)*100)</f>
        <v>1371030</v>
      </c>
      <c r="E579" s="5">
        <f t="shared" si="192"/>
        <v>10</v>
      </c>
      <c r="F579">
        <f t="shared" si="174"/>
        <v>137103</v>
      </c>
      <c r="G579">
        <f t="shared" si="185"/>
        <v>0</v>
      </c>
      <c r="H579">
        <f t="shared" si="175"/>
        <v>0</v>
      </c>
      <c r="I579">
        <f t="shared" si="176"/>
        <v>0</v>
      </c>
      <c r="J579">
        <f t="shared" si="193"/>
        <v>0</v>
      </c>
      <c r="K579">
        <f t="shared" si="187"/>
        <v>0</v>
      </c>
      <c r="L579">
        <f t="shared" si="188"/>
        <v>0</v>
      </c>
      <c r="M579">
        <f t="shared" si="189"/>
        <v>0</v>
      </c>
      <c r="N579">
        <f t="shared" si="190"/>
        <v>0</v>
      </c>
      <c r="O579">
        <f t="shared" si="173"/>
        <v>0</v>
      </c>
      <c r="P579">
        <f t="shared" si="177"/>
        <v>0</v>
      </c>
      <c r="Q579">
        <f t="shared" si="178"/>
        <v>0</v>
      </c>
      <c r="R579">
        <f t="shared" si="179"/>
        <v>0</v>
      </c>
      <c r="S579">
        <f t="shared" si="180"/>
        <v>0</v>
      </c>
      <c r="T579">
        <f t="shared" si="181"/>
        <v>0</v>
      </c>
      <c r="U579">
        <f t="shared" si="182"/>
        <v>0</v>
      </c>
      <c r="V579">
        <f t="shared" si="183"/>
        <v>0</v>
      </c>
    </row>
    <row r="580" spans="2:22">
      <c r="B580" s="4">
        <v>54240</v>
      </c>
      <c r="C580">
        <f t="shared" si="191"/>
        <v>1371030</v>
      </c>
      <c r="D580">
        <f>(ROUNDUP(((D$561+F$561)*((100+D$2)/100)*D520/D$501)/100,1)*100)</f>
        <v>1371030</v>
      </c>
      <c r="E580" s="5">
        <f t="shared" si="192"/>
        <v>12</v>
      </c>
      <c r="F580">
        <f t="shared" si="174"/>
        <v>164523.6</v>
      </c>
      <c r="G580">
        <f t="shared" si="185"/>
        <v>0</v>
      </c>
      <c r="H580">
        <f t="shared" si="175"/>
        <v>0</v>
      </c>
      <c r="I580">
        <f t="shared" si="176"/>
        <v>0</v>
      </c>
      <c r="J580">
        <f t="shared" si="193"/>
        <v>0</v>
      </c>
      <c r="K580">
        <f t="shared" si="187"/>
        <v>0</v>
      </c>
      <c r="L580">
        <f t="shared" si="188"/>
        <v>0</v>
      </c>
      <c r="M580">
        <f t="shared" si="189"/>
        <v>0</v>
      </c>
      <c r="N580">
        <f t="shared" si="190"/>
        <v>0</v>
      </c>
      <c r="O580">
        <f t="shared" si="173"/>
        <v>0</v>
      </c>
      <c r="P580">
        <f t="shared" si="177"/>
        <v>0</v>
      </c>
      <c r="Q580">
        <f t="shared" si="178"/>
        <v>0</v>
      </c>
      <c r="R580">
        <f t="shared" si="179"/>
        <v>0</v>
      </c>
      <c r="S580">
        <f t="shared" si="180"/>
        <v>0</v>
      </c>
      <c r="T580">
        <f t="shared" si="181"/>
        <v>0</v>
      </c>
      <c r="U580">
        <f t="shared" si="182"/>
        <v>0</v>
      </c>
      <c r="V580">
        <f t="shared" si="183"/>
        <v>0</v>
      </c>
    </row>
    <row r="581" spans="2:22">
      <c r="B581" s="4">
        <v>54271</v>
      </c>
      <c r="C581">
        <f t="shared" si="191"/>
        <v>1371030</v>
      </c>
      <c r="D581">
        <f>(ROUNDUP(((D$561+F$561)*((100+D$2)/100)*D521/D$501)/100,1)*100)</f>
        <v>1371030</v>
      </c>
      <c r="E581" s="5">
        <f t="shared" si="192"/>
        <v>12</v>
      </c>
      <c r="F581">
        <f t="shared" si="174"/>
        <v>164523.6</v>
      </c>
      <c r="G581">
        <f t="shared" si="185"/>
        <v>0</v>
      </c>
      <c r="H581">
        <f t="shared" si="175"/>
        <v>0</v>
      </c>
      <c r="I581">
        <f t="shared" si="176"/>
        <v>0</v>
      </c>
      <c r="J581">
        <f t="shared" si="193"/>
        <v>0</v>
      </c>
      <c r="K581">
        <f t="shared" si="187"/>
        <v>0</v>
      </c>
      <c r="L581">
        <f t="shared" si="188"/>
        <v>0</v>
      </c>
      <c r="M581">
        <f t="shared" si="189"/>
        <v>0</v>
      </c>
      <c r="N581">
        <f t="shared" si="190"/>
        <v>0</v>
      </c>
      <c r="O581">
        <f t="shared" si="173"/>
        <v>0</v>
      </c>
      <c r="P581">
        <f t="shared" si="177"/>
        <v>0</v>
      </c>
      <c r="Q581">
        <f t="shared" si="178"/>
        <v>0</v>
      </c>
      <c r="R581">
        <f t="shared" si="179"/>
        <v>0</v>
      </c>
      <c r="S581">
        <f t="shared" si="180"/>
        <v>0</v>
      </c>
      <c r="T581">
        <f t="shared" si="181"/>
        <v>0</v>
      </c>
      <c r="U581">
        <f t="shared" si="182"/>
        <v>0</v>
      </c>
      <c r="V581">
        <f t="shared" si="183"/>
        <v>0</v>
      </c>
    </row>
    <row r="582" spans="2:22">
      <c r="B582" s="4">
        <v>54302</v>
      </c>
      <c r="C582">
        <f t="shared" si="191"/>
        <v>1371030</v>
      </c>
      <c r="D582">
        <f>(ROUNDUP(((D$561+F$561)*((100+D$2)/100)*D522/D$501)/100,1)*100)</f>
        <v>1371030</v>
      </c>
      <c r="E582" s="5">
        <f t="shared" si="192"/>
        <v>12</v>
      </c>
      <c r="F582">
        <f t="shared" si="174"/>
        <v>164523.6</v>
      </c>
      <c r="G582">
        <f t="shared" si="185"/>
        <v>0</v>
      </c>
      <c r="H582">
        <f t="shared" si="175"/>
        <v>0</v>
      </c>
      <c r="I582">
        <f t="shared" si="176"/>
        <v>0</v>
      </c>
      <c r="J582">
        <f t="shared" si="193"/>
        <v>0</v>
      </c>
      <c r="K582">
        <f t="shared" si="187"/>
        <v>0</v>
      </c>
      <c r="L582">
        <f t="shared" si="188"/>
        <v>0</v>
      </c>
      <c r="M582">
        <f t="shared" si="189"/>
        <v>0</v>
      </c>
      <c r="N582">
        <f t="shared" si="190"/>
        <v>0</v>
      </c>
      <c r="O582">
        <f t="shared" ref="O582:O633" si="194">(IF(OR(B582&lt;G$2,B582&gt;F$2),0,SUM(G523:G582)/60))</f>
        <v>0</v>
      </c>
      <c r="P582">
        <f t="shared" si="177"/>
        <v>0</v>
      </c>
      <c r="Q582">
        <f t="shared" si="178"/>
        <v>0</v>
      </c>
      <c r="R582">
        <f t="shared" si="179"/>
        <v>0</v>
      </c>
      <c r="S582">
        <f t="shared" si="180"/>
        <v>0</v>
      </c>
      <c r="T582">
        <f t="shared" si="181"/>
        <v>0</v>
      </c>
      <c r="U582">
        <f t="shared" si="182"/>
        <v>0</v>
      </c>
      <c r="V582">
        <f t="shared" si="183"/>
        <v>0</v>
      </c>
    </row>
    <row r="583" spans="2:22">
      <c r="B583" s="4">
        <v>54332</v>
      </c>
      <c r="C583">
        <f t="shared" si="191"/>
        <v>1371030</v>
      </c>
      <c r="D583">
        <f>(ROUNDUP(((D$561+F$561)*((100+D$2)/100)*D523/D$501)/100,1)*100)</f>
        <v>1371030</v>
      </c>
      <c r="E583" s="5">
        <f t="shared" si="192"/>
        <v>14</v>
      </c>
      <c r="F583">
        <f t="shared" si="174"/>
        <v>191944.2</v>
      </c>
      <c r="G583">
        <f t="shared" si="185"/>
        <v>0</v>
      </c>
      <c r="H583">
        <f t="shared" si="175"/>
        <v>0</v>
      </c>
      <c r="I583">
        <f t="shared" si="176"/>
        <v>0</v>
      </c>
      <c r="J583">
        <f t="shared" si="193"/>
        <v>0</v>
      </c>
      <c r="K583">
        <f t="shared" si="187"/>
        <v>0</v>
      </c>
      <c r="L583">
        <f t="shared" si="188"/>
        <v>0</v>
      </c>
      <c r="M583">
        <f t="shared" si="189"/>
        <v>0</v>
      </c>
      <c r="N583">
        <f t="shared" si="190"/>
        <v>0</v>
      </c>
      <c r="O583">
        <f t="shared" si="194"/>
        <v>0</v>
      </c>
      <c r="P583">
        <f t="shared" si="177"/>
        <v>0</v>
      </c>
      <c r="Q583">
        <f t="shared" si="178"/>
        <v>0</v>
      </c>
      <c r="R583">
        <f t="shared" si="179"/>
        <v>0</v>
      </c>
      <c r="S583">
        <f t="shared" si="180"/>
        <v>0</v>
      </c>
      <c r="T583">
        <f t="shared" si="181"/>
        <v>0</v>
      </c>
      <c r="U583">
        <f t="shared" si="182"/>
        <v>0</v>
      </c>
      <c r="V583">
        <f t="shared" si="183"/>
        <v>0</v>
      </c>
    </row>
    <row r="584" spans="2:22">
      <c r="B584" s="4">
        <v>54363</v>
      </c>
      <c r="C584">
        <f t="shared" si="191"/>
        <v>1371030</v>
      </c>
      <c r="D584">
        <f>(ROUNDUP(((D$561+F$561)*((100+D$2)/100)*D524/D$501)/100,1)*100)</f>
        <v>1371030</v>
      </c>
      <c r="E584" s="5">
        <f t="shared" si="192"/>
        <v>14</v>
      </c>
      <c r="F584">
        <f t="shared" si="174"/>
        <v>191944.2</v>
      </c>
      <c r="G584">
        <f t="shared" si="185"/>
        <v>0</v>
      </c>
      <c r="H584">
        <f t="shared" si="175"/>
        <v>0</v>
      </c>
      <c r="I584">
        <f t="shared" si="176"/>
        <v>0</v>
      </c>
      <c r="J584">
        <f t="shared" si="193"/>
        <v>0</v>
      </c>
      <c r="K584">
        <f t="shared" si="187"/>
        <v>0</v>
      </c>
      <c r="L584">
        <f t="shared" si="188"/>
        <v>0</v>
      </c>
      <c r="M584">
        <f t="shared" si="189"/>
        <v>0</v>
      </c>
      <c r="N584">
        <f t="shared" si="190"/>
        <v>0</v>
      </c>
      <c r="O584">
        <f t="shared" si="194"/>
        <v>0</v>
      </c>
      <c r="P584">
        <f t="shared" si="177"/>
        <v>0</v>
      </c>
      <c r="Q584">
        <f t="shared" si="178"/>
        <v>0</v>
      </c>
      <c r="R584">
        <f t="shared" si="179"/>
        <v>0</v>
      </c>
      <c r="S584">
        <f t="shared" si="180"/>
        <v>0</v>
      </c>
      <c r="T584">
        <f t="shared" si="181"/>
        <v>0</v>
      </c>
      <c r="U584">
        <f t="shared" si="182"/>
        <v>0</v>
      </c>
      <c r="V584">
        <f t="shared" si="183"/>
        <v>0</v>
      </c>
    </row>
    <row r="585" spans="2:22">
      <c r="B585" s="4">
        <v>54393</v>
      </c>
      <c r="C585">
        <f t="shared" si="191"/>
        <v>1371030</v>
      </c>
      <c r="D585">
        <f>(ROUNDUP(((D$561+F$561)*((100+D$2)/100)*D525/D$501)/100,1)*100)</f>
        <v>1371030</v>
      </c>
      <c r="E585" s="5">
        <f t="shared" si="192"/>
        <v>14</v>
      </c>
      <c r="F585">
        <f t="shared" si="174"/>
        <v>191944.2</v>
      </c>
      <c r="G585">
        <f t="shared" si="185"/>
        <v>0</v>
      </c>
      <c r="H585">
        <f t="shared" si="175"/>
        <v>0</v>
      </c>
      <c r="I585">
        <f t="shared" si="176"/>
        <v>0</v>
      </c>
      <c r="J585">
        <f t="shared" si="193"/>
        <v>0</v>
      </c>
      <c r="K585">
        <f t="shared" si="187"/>
        <v>0</v>
      </c>
      <c r="L585">
        <f t="shared" si="188"/>
        <v>0</v>
      </c>
      <c r="M585">
        <f t="shared" si="189"/>
        <v>0</v>
      </c>
      <c r="N585">
        <f t="shared" si="190"/>
        <v>0</v>
      </c>
      <c r="O585">
        <f t="shared" si="194"/>
        <v>0</v>
      </c>
      <c r="P585">
        <f t="shared" si="177"/>
        <v>0</v>
      </c>
      <c r="Q585">
        <f t="shared" si="178"/>
        <v>0</v>
      </c>
      <c r="R585">
        <f t="shared" si="179"/>
        <v>0</v>
      </c>
      <c r="S585">
        <f t="shared" si="180"/>
        <v>0</v>
      </c>
      <c r="T585">
        <f t="shared" si="181"/>
        <v>0</v>
      </c>
      <c r="U585">
        <f t="shared" si="182"/>
        <v>0</v>
      </c>
      <c r="V585">
        <f t="shared" si="183"/>
        <v>0</v>
      </c>
    </row>
    <row r="586" spans="2:22">
      <c r="B586" s="4">
        <v>54424</v>
      </c>
      <c r="C586">
        <f t="shared" si="191"/>
        <v>1371030</v>
      </c>
      <c r="D586">
        <f>(ROUNDUP(((D$561+F$561)*((100+D$2)/100)*D526/D$501)/100,1)*100)</f>
        <v>1371030</v>
      </c>
      <c r="E586" s="5">
        <f t="shared" si="192"/>
        <v>16</v>
      </c>
      <c r="F586">
        <f t="shared" ref="F586:F633" si="195">C586*E586/100</f>
        <v>219364.8</v>
      </c>
      <c r="G586">
        <f t="shared" si="185"/>
        <v>0</v>
      </c>
      <c r="H586">
        <f t="shared" ref="H586:H633" si="196">(IF(OR(B586&lt;G$2,(B586&gt;F$2-2*365)),0,G586*0.12))</f>
        <v>0</v>
      </c>
      <c r="I586">
        <f t="shared" ref="I586:I633" si="197">(IF(OR(B586&lt;G$2,B586&gt;(F$2-2*365)),0,H586-J586))</f>
        <v>0</v>
      </c>
      <c r="J586">
        <f t="shared" si="193"/>
        <v>0</v>
      </c>
      <c r="K586">
        <f t="shared" si="187"/>
        <v>0</v>
      </c>
      <c r="L586">
        <f t="shared" si="188"/>
        <v>0</v>
      </c>
      <c r="M586">
        <f t="shared" si="189"/>
        <v>0</v>
      </c>
      <c r="N586">
        <f t="shared" si="190"/>
        <v>0</v>
      </c>
      <c r="O586">
        <f t="shared" si="194"/>
        <v>0</v>
      </c>
      <c r="P586">
        <f t="shared" si="177"/>
        <v>0</v>
      </c>
      <c r="Q586">
        <f t="shared" si="178"/>
        <v>0</v>
      </c>
      <c r="R586">
        <f t="shared" si="179"/>
        <v>0</v>
      </c>
      <c r="S586">
        <f t="shared" si="180"/>
        <v>0</v>
      </c>
      <c r="T586">
        <f t="shared" si="181"/>
        <v>0</v>
      </c>
      <c r="U586">
        <f t="shared" si="182"/>
        <v>0</v>
      </c>
      <c r="V586">
        <f t="shared" si="183"/>
        <v>0</v>
      </c>
    </row>
    <row r="587" spans="2:22">
      <c r="B587" s="4">
        <v>54455</v>
      </c>
      <c r="C587">
        <f t="shared" si="191"/>
        <v>1371030</v>
      </c>
      <c r="D587">
        <f>(ROUNDUP(((D$561+F$561)*((100+D$2)/100)*D527/D$501)/100,1)*100)</f>
        <v>1371030</v>
      </c>
      <c r="E587" s="5">
        <f t="shared" si="192"/>
        <v>16</v>
      </c>
      <c r="F587">
        <f t="shared" si="195"/>
        <v>219364.8</v>
      </c>
      <c r="G587">
        <f t="shared" si="185"/>
        <v>0</v>
      </c>
      <c r="H587">
        <f t="shared" si="196"/>
        <v>0</v>
      </c>
      <c r="I587">
        <f t="shared" si="197"/>
        <v>0</v>
      </c>
      <c r="J587">
        <f t="shared" si="193"/>
        <v>0</v>
      </c>
      <c r="K587">
        <f t="shared" si="187"/>
        <v>0</v>
      </c>
      <c r="L587">
        <f t="shared" si="188"/>
        <v>0</v>
      </c>
      <c r="M587">
        <f t="shared" si="189"/>
        <v>0</v>
      </c>
      <c r="N587">
        <f t="shared" si="190"/>
        <v>0</v>
      </c>
      <c r="O587">
        <f t="shared" si="194"/>
        <v>0</v>
      </c>
      <c r="P587">
        <f t="shared" ref="P587:P633" si="198">(IF(OR(B586&lt;G$2,B586&gt;F$2),0,P586+H586))</f>
        <v>0</v>
      </c>
      <c r="Q587">
        <f t="shared" ref="Q587:Q633" si="199">(IF(OR(B586&lt;G$2,B586&gt;F$2),0,Q586+I586))</f>
        <v>0</v>
      </c>
      <c r="R587">
        <f t="shared" ref="R587:R633" si="200">(IF(OR(B586&lt;G$2,B586&gt;F$2),0,R586+J586))</f>
        <v>0</v>
      </c>
      <c r="S587">
        <f t="shared" ref="S587:S633" si="201">(IF(OR(B586&lt;G$2,B586&gt;F$2),0,S586+K586))</f>
        <v>0</v>
      </c>
      <c r="T587">
        <f t="shared" ref="T587:T633" si="202">(IF(OR(B586&lt;G$2,B586&gt;F$2),0,T586+L586))</f>
        <v>0</v>
      </c>
      <c r="U587">
        <f t="shared" ref="U587:U633" si="203">(IF(OR(B586&lt;G$2,B586&gt;F$2),0,U586+M586))</f>
        <v>0</v>
      </c>
      <c r="V587">
        <f t="shared" ref="V587:V633" si="204">(IF(OR(B586&lt;G$2,B586&gt;F$2),0,V586+N586))</f>
        <v>0</v>
      </c>
    </row>
    <row r="588" spans="2:22">
      <c r="B588" s="4">
        <v>54483</v>
      </c>
      <c r="C588">
        <f t="shared" si="191"/>
        <v>1371030</v>
      </c>
      <c r="D588">
        <f>(ROUNDUP(((D$561+F$561)*((100+D$2)/100)*D528/D$501)/100,1)*100)</f>
        <v>1371030</v>
      </c>
      <c r="E588" s="5">
        <f t="shared" si="192"/>
        <v>16</v>
      </c>
      <c r="F588">
        <f t="shared" si="195"/>
        <v>219364.8</v>
      </c>
      <c r="G588">
        <f t="shared" si="185"/>
        <v>0</v>
      </c>
      <c r="H588">
        <f t="shared" si="196"/>
        <v>0</v>
      </c>
      <c r="I588">
        <f t="shared" si="197"/>
        <v>0</v>
      </c>
      <c r="J588">
        <f t="shared" si="193"/>
        <v>0</v>
      </c>
      <c r="K588">
        <f t="shared" si="187"/>
        <v>0</v>
      </c>
      <c r="L588">
        <f t="shared" si="188"/>
        <v>0</v>
      </c>
      <c r="M588">
        <f t="shared" si="189"/>
        <v>0</v>
      </c>
      <c r="N588">
        <f t="shared" si="190"/>
        <v>0</v>
      </c>
      <c r="O588">
        <f t="shared" si="194"/>
        <v>0</v>
      </c>
      <c r="P588">
        <f t="shared" si="198"/>
        <v>0</v>
      </c>
      <c r="Q588">
        <f t="shared" si="199"/>
        <v>0</v>
      </c>
      <c r="R588">
        <f t="shared" si="200"/>
        <v>0</v>
      </c>
      <c r="S588">
        <f t="shared" si="201"/>
        <v>0</v>
      </c>
      <c r="T588">
        <f t="shared" si="202"/>
        <v>0</v>
      </c>
      <c r="U588">
        <f t="shared" si="203"/>
        <v>0</v>
      </c>
      <c r="V588">
        <f t="shared" si="204"/>
        <v>0</v>
      </c>
    </row>
    <row r="589" spans="2:22">
      <c r="B589" s="4">
        <v>54514</v>
      </c>
      <c r="C589">
        <f t="shared" si="191"/>
        <v>1371030</v>
      </c>
      <c r="D589">
        <f>(ROUNDUP(((D$561+F$561)*((100+D$2)/100)*D529/D$501)/100,1)*100)</f>
        <v>1371030</v>
      </c>
      <c r="E589" s="5">
        <f t="shared" si="192"/>
        <v>18</v>
      </c>
      <c r="F589">
        <f t="shared" si="195"/>
        <v>246785.4</v>
      </c>
      <c r="G589">
        <f t="shared" si="185"/>
        <v>0</v>
      </c>
      <c r="H589">
        <f t="shared" si="196"/>
        <v>0</v>
      </c>
      <c r="I589">
        <f t="shared" si="197"/>
        <v>0</v>
      </c>
      <c r="J589">
        <f t="shared" si="193"/>
        <v>0</v>
      </c>
      <c r="K589">
        <f t="shared" si="187"/>
        <v>0</v>
      </c>
      <c r="L589">
        <f t="shared" si="188"/>
        <v>0</v>
      </c>
      <c r="M589">
        <f t="shared" si="189"/>
        <v>0</v>
      </c>
      <c r="N589">
        <f t="shared" si="190"/>
        <v>0</v>
      </c>
      <c r="O589">
        <f t="shared" si="194"/>
        <v>0</v>
      </c>
      <c r="P589">
        <f t="shared" si="198"/>
        <v>0</v>
      </c>
      <c r="Q589">
        <f t="shared" si="199"/>
        <v>0</v>
      </c>
      <c r="R589">
        <f t="shared" si="200"/>
        <v>0</v>
      </c>
      <c r="S589">
        <f t="shared" si="201"/>
        <v>0</v>
      </c>
      <c r="T589">
        <f t="shared" si="202"/>
        <v>0</v>
      </c>
      <c r="U589">
        <f t="shared" si="203"/>
        <v>0</v>
      </c>
      <c r="V589">
        <f t="shared" si="204"/>
        <v>0</v>
      </c>
    </row>
    <row r="590" spans="2:22">
      <c r="B590" s="4">
        <v>54544</v>
      </c>
      <c r="C590">
        <f t="shared" si="191"/>
        <v>1371030</v>
      </c>
      <c r="D590">
        <f>(ROUNDUP(((D$561+F$561)*((100+D$2)/100)*D530/D$501)/100,1)*100)</f>
        <v>1371030</v>
      </c>
      <c r="E590" s="5">
        <f t="shared" si="192"/>
        <v>18</v>
      </c>
      <c r="F590">
        <f t="shared" si="195"/>
        <v>246785.4</v>
      </c>
      <c r="G590">
        <f t="shared" si="185"/>
        <v>0</v>
      </c>
      <c r="H590">
        <f t="shared" si="196"/>
        <v>0</v>
      </c>
      <c r="I590">
        <f t="shared" si="197"/>
        <v>0</v>
      </c>
      <c r="J590">
        <f t="shared" si="193"/>
        <v>0</v>
      </c>
      <c r="K590">
        <f t="shared" si="187"/>
        <v>0</v>
      </c>
      <c r="L590">
        <f t="shared" si="188"/>
        <v>0</v>
      </c>
      <c r="M590">
        <f t="shared" si="189"/>
        <v>0</v>
      </c>
      <c r="N590">
        <f t="shared" si="190"/>
        <v>0</v>
      </c>
      <c r="O590">
        <f t="shared" si="194"/>
        <v>0</v>
      </c>
      <c r="P590">
        <f t="shared" si="198"/>
        <v>0</v>
      </c>
      <c r="Q590">
        <f t="shared" si="199"/>
        <v>0</v>
      </c>
      <c r="R590">
        <f t="shared" si="200"/>
        <v>0</v>
      </c>
      <c r="S590">
        <f t="shared" si="201"/>
        <v>0</v>
      </c>
      <c r="T590">
        <f t="shared" si="202"/>
        <v>0</v>
      </c>
      <c r="U590">
        <f t="shared" si="203"/>
        <v>0</v>
      </c>
      <c r="V590">
        <f t="shared" si="204"/>
        <v>0</v>
      </c>
    </row>
    <row r="591" spans="2:22">
      <c r="B591" s="4">
        <v>54575</v>
      </c>
      <c r="C591">
        <f t="shared" si="191"/>
        <v>1411960</v>
      </c>
      <c r="D591">
        <f>(ROUNDUP(((D$561+F$561)*((100+D$2)/100)*D531/D$501)/100,1)*100)</f>
        <v>1411960</v>
      </c>
      <c r="E591" s="5">
        <f t="shared" si="192"/>
        <v>18</v>
      </c>
      <c r="F591">
        <f t="shared" si="195"/>
        <v>254152.8</v>
      </c>
      <c r="G591">
        <f t="shared" si="185"/>
        <v>0</v>
      </c>
      <c r="H591">
        <f t="shared" si="196"/>
        <v>0</v>
      </c>
      <c r="I591">
        <f t="shared" si="197"/>
        <v>0</v>
      </c>
      <c r="J591">
        <f t="shared" si="193"/>
        <v>0</v>
      </c>
      <c r="K591">
        <f t="shared" si="187"/>
        <v>0</v>
      </c>
      <c r="L591">
        <f t="shared" si="188"/>
        <v>0</v>
      </c>
      <c r="M591">
        <f t="shared" si="189"/>
        <v>0</v>
      </c>
      <c r="N591">
        <f t="shared" si="190"/>
        <v>0</v>
      </c>
      <c r="O591">
        <f t="shared" si="194"/>
        <v>0</v>
      </c>
      <c r="P591">
        <f t="shared" si="198"/>
        <v>0</v>
      </c>
      <c r="Q591">
        <f t="shared" si="199"/>
        <v>0</v>
      </c>
      <c r="R591">
        <f t="shared" si="200"/>
        <v>0</v>
      </c>
      <c r="S591">
        <f t="shared" si="201"/>
        <v>0</v>
      </c>
      <c r="T591">
        <f t="shared" si="202"/>
        <v>0</v>
      </c>
      <c r="U591">
        <f t="shared" si="203"/>
        <v>0</v>
      </c>
      <c r="V591">
        <f t="shared" si="204"/>
        <v>0</v>
      </c>
    </row>
    <row r="592" spans="2:22">
      <c r="B592" s="4">
        <v>54605</v>
      </c>
      <c r="C592">
        <f t="shared" si="191"/>
        <v>1411960</v>
      </c>
      <c r="D592">
        <f>(ROUNDUP(((D$561+F$561)*((100+D$2)/100)*D532/D$501)/100,1)*100)</f>
        <v>1411960</v>
      </c>
      <c r="E592" s="5">
        <f t="shared" si="192"/>
        <v>20</v>
      </c>
      <c r="F592">
        <f t="shared" si="195"/>
        <v>282392</v>
      </c>
      <c r="G592">
        <f t="shared" si="185"/>
        <v>0</v>
      </c>
      <c r="H592">
        <f t="shared" si="196"/>
        <v>0</v>
      </c>
      <c r="I592">
        <f t="shared" si="197"/>
        <v>0</v>
      </c>
      <c r="J592">
        <f t="shared" si="193"/>
        <v>0</v>
      </c>
      <c r="K592">
        <f t="shared" si="187"/>
        <v>0</v>
      </c>
      <c r="L592">
        <f t="shared" si="188"/>
        <v>0</v>
      </c>
      <c r="M592">
        <f t="shared" si="189"/>
        <v>0</v>
      </c>
      <c r="N592">
        <f t="shared" si="190"/>
        <v>0</v>
      </c>
      <c r="O592">
        <f t="shared" si="194"/>
        <v>0</v>
      </c>
      <c r="P592">
        <f t="shared" si="198"/>
        <v>0</v>
      </c>
      <c r="Q592">
        <f t="shared" si="199"/>
        <v>0</v>
      </c>
      <c r="R592">
        <f t="shared" si="200"/>
        <v>0</v>
      </c>
      <c r="S592">
        <f t="shared" si="201"/>
        <v>0</v>
      </c>
      <c r="T592">
        <f t="shared" si="202"/>
        <v>0</v>
      </c>
      <c r="U592">
        <f t="shared" si="203"/>
        <v>0</v>
      </c>
      <c r="V592">
        <f t="shared" si="204"/>
        <v>0</v>
      </c>
    </row>
    <row r="593" spans="2:22">
      <c r="B593" s="4">
        <v>54636</v>
      </c>
      <c r="C593">
        <f t="shared" si="191"/>
        <v>1411960</v>
      </c>
      <c r="D593">
        <f>(ROUNDUP(((D$561+F$561)*((100+D$2)/100)*D533/D$501)/100,1)*100)</f>
        <v>1411960</v>
      </c>
      <c r="E593" s="5">
        <f t="shared" si="192"/>
        <v>20</v>
      </c>
      <c r="F593">
        <f t="shared" si="195"/>
        <v>282392</v>
      </c>
      <c r="G593">
        <f t="shared" si="185"/>
        <v>0</v>
      </c>
      <c r="H593">
        <f t="shared" si="196"/>
        <v>0</v>
      </c>
      <c r="I593">
        <f t="shared" si="197"/>
        <v>0</v>
      </c>
      <c r="J593">
        <f t="shared" si="193"/>
        <v>0</v>
      </c>
      <c r="K593">
        <f t="shared" si="187"/>
        <v>0</v>
      </c>
      <c r="L593">
        <f t="shared" si="188"/>
        <v>0</v>
      </c>
      <c r="M593">
        <f t="shared" si="189"/>
        <v>0</v>
      </c>
      <c r="N593">
        <f t="shared" si="190"/>
        <v>0</v>
      </c>
      <c r="O593">
        <f t="shared" si="194"/>
        <v>0</v>
      </c>
      <c r="P593">
        <f t="shared" si="198"/>
        <v>0</v>
      </c>
      <c r="Q593">
        <f t="shared" si="199"/>
        <v>0</v>
      </c>
      <c r="R593">
        <f t="shared" si="200"/>
        <v>0</v>
      </c>
      <c r="S593">
        <f t="shared" si="201"/>
        <v>0</v>
      </c>
      <c r="T593">
        <f t="shared" si="202"/>
        <v>0</v>
      </c>
      <c r="U593">
        <f t="shared" si="203"/>
        <v>0</v>
      </c>
      <c r="V593">
        <f t="shared" si="204"/>
        <v>0</v>
      </c>
    </row>
    <row r="594" spans="2:22">
      <c r="B594" s="4">
        <v>54667</v>
      </c>
      <c r="C594">
        <f t="shared" si="191"/>
        <v>1411960</v>
      </c>
      <c r="D594">
        <f>(ROUNDUP(((D$561+F$561)*((100+D$2)/100)*D534/D$501)/100,1)*100)</f>
        <v>1411960</v>
      </c>
      <c r="E594" s="5">
        <f t="shared" si="192"/>
        <v>20</v>
      </c>
      <c r="F594">
        <f t="shared" si="195"/>
        <v>282392</v>
      </c>
      <c r="G594">
        <f t="shared" si="185"/>
        <v>0</v>
      </c>
      <c r="H594">
        <f t="shared" si="196"/>
        <v>0</v>
      </c>
      <c r="I594">
        <f t="shared" si="197"/>
        <v>0</v>
      </c>
      <c r="J594">
        <f t="shared" si="193"/>
        <v>0</v>
      </c>
      <c r="K594">
        <f t="shared" si="187"/>
        <v>0</v>
      </c>
      <c r="L594">
        <f t="shared" si="188"/>
        <v>0</v>
      </c>
      <c r="M594">
        <f t="shared" si="189"/>
        <v>0</v>
      </c>
      <c r="N594">
        <f t="shared" si="190"/>
        <v>0</v>
      </c>
      <c r="O594">
        <f t="shared" si="194"/>
        <v>0</v>
      </c>
      <c r="P594">
        <f t="shared" si="198"/>
        <v>0</v>
      </c>
      <c r="Q594">
        <f t="shared" si="199"/>
        <v>0</v>
      </c>
      <c r="R594">
        <f t="shared" si="200"/>
        <v>0</v>
      </c>
      <c r="S594">
        <f t="shared" si="201"/>
        <v>0</v>
      </c>
      <c r="T594">
        <f t="shared" si="202"/>
        <v>0</v>
      </c>
      <c r="U594">
        <f t="shared" si="203"/>
        <v>0</v>
      </c>
      <c r="V594">
        <f t="shared" si="204"/>
        <v>0</v>
      </c>
    </row>
    <row r="595" spans="2:22">
      <c r="B595" s="4">
        <v>54697</v>
      </c>
      <c r="C595">
        <f t="shared" si="191"/>
        <v>1411960</v>
      </c>
      <c r="D595">
        <f>(ROUNDUP(((D$561+F$561)*((100+D$2)/100)*D535/D$501)/100,1)*100)</f>
        <v>1411960</v>
      </c>
      <c r="E595" s="5">
        <f t="shared" si="192"/>
        <v>22</v>
      </c>
      <c r="F595">
        <f t="shared" si="195"/>
        <v>310631.2</v>
      </c>
      <c r="G595">
        <f t="shared" si="185"/>
        <v>0</v>
      </c>
      <c r="H595">
        <f t="shared" si="196"/>
        <v>0</v>
      </c>
      <c r="I595">
        <f t="shared" si="197"/>
        <v>0</v>
      </c>
      <c r="J595">
        <f t="shared" si="193"/>
        <v>0</v>
      </c>
      <c r="K595">
        <f t="shared" si="187"/>
        <v>0</v>
      </c>
      <c r="L595">
        <f t="shared" si="188"/>
        <v>0</v>
      </c>
      <c r="M595">
        <f t="shared" si="189"/>
        <v>0</v>
      </c>
      <c r="N595">
        <f t="shared" si="190"/>
        <v>0</v>
      </c>
      <c r="O595">
        <f t="shared" si="194"/>
        <v>0</v>
      </c>
      <c r="P595">
        <f t="shared" si="198"/>
        <v>0</v>
      </c>
      <c r="Q595">
        <f t="shared" si="199"/>
        <v>0</v>
      </c>
      <c r="R595">
        <f t="shared" si="200"/>
        <v>0</v>
      </c>
      <c r="S595">
        <f t="shared" si="201"/>
        <v>0</v>
      </c>
      <c r="T595">
        <f t="shared" si="202"/>
        <v>0</v>
      </c>
      <c r="U595">
        <f t="shared" si="203"/>
        <v>0</v>
      </c>
      <c r="V595">
        <f t="shared" si="204"/>
        <v>0</v>
      </c>
    </row>
    <row r="596" spans="2:22">
      <c r="B596" s="4">
        <v>54728</v>
      </c>
      <c r="C596">
        <f t="shared" si="191"/>
        <v>1411960</v>
      </c>
      <c r="D596">
        <f>(ROUNDUP(((D$561+F$561)*((100+D$2)/100)*D536/D$501)/100,1)*100)</f>
        <v>1411960</v>
      </c>
      <c r="E596" s="5">
        <f t="shared" si="192"/>
        <v>22</v>
      </c>
      <c r="F596">
        <f t="shared" si="195"/>
        <v>310631.2</v>
      </c>
      <c r="G596">
        <f t="shared" si="185"/>
        <v>0</v>
      </c>
      <c r="H596">
        <f t="shared" si="196"/>
        <v>0</v>
      </c>
      <c r="I596">
        <f t="shared" si="197"/>
        <v>0</v>
      </c>
      <c r="J596">
        <f t="shared" si="193"/>
        <v>0</v>
      </c>
      <c r="K596">
        <f t="shared" si="187"/>
        <v>0</v>
      </c>
      <c r="L596">
        <f t="shared" si="188"/>
        <v>0</v>
      </c>
      <c r="M596">
        <f t="shared" si="189"/>
        <v>0</v>
      </c>
      <c r="N596">
        <f t="shared" si="190"/>
        <v>0</v>
      </c>
      <c r="O596">
        <f t="shared" si="194"/>
        <v>0</v>
      </c>
      <c r="P596">
        <f t="shared" si="198"/>
        <v>0</v>
      </c>
      <c r="Q596">
        <f t="shared" si="199"/>
        <v>0</v>
      </c>
      <c r="R596">
        <f t="shared" si="200"/>
        <v>0</v>
      </c>
      <c r="S596">
        <f t="shared" si="201"/>
        <v>0</v>
      </c>
      <c r="T596">
        <f t="shared" si="202"/>
        <v>0</v>
      </c>
      <c r="U596">
        <f t="shared" si="203"/>
        <v>0</v>
      </c>
      <c r="V596">
        <f t="shared" si="204"/>
        <v>0</v>
      </c>
    </row>
    <row r="597" spans="2:22">
      <c r="B597" s="4">
        <v>54758</v>
      </c>
      <c r="C597">
        <f t="shared" si="191"/>
        <v>1411960</v>
      </c>
      <c r="D597">
        <f>(ROUNDUP(((D$561+F$561)*((100+D$2)/100)*D537/D$501)/100,1)*100)</f>
        <v>1411960</v>
      </c>
      <c r="E597" s="5">
        <f t="shared" si="192"/>
        <v>22</v>
      </c>
      <c r="F597">
        <f t="shared" si="195"/>
        <v>310631.2</v>
      </c>
      <c r="G597">
        <f t="shared" si="185"/>
        <v>0</v>
      </c>
      <c r="H597">
        <f t="shared" si="196"/>
        <v>0</v>
      </c>
      <c r="I597">
        <f t="shared" si="197"/>
        <v>0</v>
      </c>
      <c r="J597">
        <f t="shared" si="193"/>
        <v>0</v>
      </c>
      <c r="K597">
        <f t="shared" si="187"/>
        <v>0</v>
      </c>
      <c r="L597">
        <f t="shared" si="188"/>
        <v>0</v>
      </c>
      <c r="M597">
        <f t="shared" si="189"/>
        <v>0</v>
      </c>
      <c r="N597">
        <f t="shared" si="190"/>
        <v>0</v>
      </c>
      <c r="O597">
        <f t="shared" si="194"/>
        <v>0</v>
      </c>
      <c r="P597">
        <f t="shared" si="198"/>
        <v>0</v>
      </c>
      <c r="Q597">
        <f t="shared" si="199"/>
        <v>0</v>
      </c>
      <c r="R597">
        <f t="shared" si="200"/>
        <v>0</v>
      </c>
      <c r="S597">
        <f t="shared" si="201"/>
        <v>0</v>
      </c>
      <c r="T597">
        <f t="shared" si="202"/>
        <v>0</v>
      </c>
      <c r="U597">
        <f t="shared" si="203"/>
        <v>0</v>
      </c>
      <c r="V597">
        <f t="shared" si="204"/>
        <v>0</v>
      </c>
    </row>
    <row r="598" spans="2:22">
      <c r="B598" s="4">
        <v>54789</v>
      </c>
      <c r="C598">
        <f t="shared" si="191"/>
        <v>1411960</v>
      </c>
      <c r="D598">
        <f>(ROUNDUP(((D$561+F$561)*((100+D$2)/100)*D538/D$501)/100,1)*100)</f>
        <v>1411960</v>
      </c>
      <c r="E598" s="5">
        <f t="shared" si="192"/>
        <v>24</v>
      </c>
      <c r="F598">
        <f t="shared" si="195"/>
        <v>338870.4</v>
      </c>
      <c r="G598">
        <f t="shared" si="185"/>
        <v>0</v>
      </c>
      <c r="H598">
        <f t="shared" si="196"/>
        <v>0</v>
      </c>
      <c r="I598">
        <f t="shared" si="197"/>
        <v>0</v>
      </c>
      <c r="J598">
        <f t="shared" si="193"/>
        <v>0</v>
      </c>
      <c r="K598">
        <f t="shared" si="187"/>
        <v>0</v>
      </c>
      <c r="L598">
        <f t="shared" si="188"/>
        <v>0</v>
      </c>
      <c r="M598">
        <f t="shared" si="189"/>
        <v>0</v>
      </c>
      <c r="N598">
        <f t="shared" si="190"/>
        <v>0</v>
      </c>
      <c r="O598">
        <f t="shared" si="194"/>
        <v>0</v>
      </c>
      <c r="P598">
        <f t="shared" si="198"/>
        <v>0</v>
      </c>
      <c r="Q598">
        <f t="shared" si="199"/>
        <v>0</v>
      </c>
      <c r="R598">
        <f t="shared" si="200"/>
        <v>0</v>
      </c>
      <c r="S598">
        <f t="shared" si="201"/>
        <v>0</v>
      </c>
      <c r="T598">
        <f t="shared" si="202"/>
        <v>0</v>
      </c>
      <c r="U598">
        <f t="shared" si="203"/>
        <v>0</v>
      </c>
      <c r="V598">
        <f t="shared" si="204"/>
        <v>0</v>
      </c>
    </row>
    <row r="599" spans="2:22">
      <c r="B599" s="4">
        <v>54820</v>
      </c>
      <c r="C599">
        <f t="shared" si="191"/>
        <v>1411960</v>
      </c>
      <c r="D599">
        <f>(ROUNDUP(((D$561+F$561)*((100+D$2)/100)*D539/D$501)/100,1)*100)</f>
        <v>1411960</v>
      </c>
      <c r="E599" s="5">
        <f t="shared" si="192"/>
        <v>24</v>
      </c>
      <c r="F599">
        <f t="shared" si="195"/>
        <v>338870.4</v>
      </c>
      <c r="G599">
        <f t="shared" si="185"/>
        <v>0</v>
      </c>
      <c r="H599">
        <f t="shared" si="196"/>
        <v>0</v>
      </c>
      <c r="I599">
        <f t="shared" si="197"/>
        <v>0</v>
      </c>
      <c r="J599">
        <f t="shared" si="193"/>
        <v>0</v>
      </c>
      <c r="K599">
        <f t="shared" si="187"/>
        <v>0</v>
      </c>
      <c r="L599">
        <f t="shared" si="188"/>
        <v>0</v>
      </c>
      <c r="M599">
        <f t="shared" si="189"/>
        <v>0</v>
      </c>
      <c r="N599">
        <f t="shared" si="190"/>
        <v>0</v>
      </c>
      <c r="O599">
        <f t="shared" si="194"/>
        <v>0</v>
      </c>
      <c r="P599">
        <f t="shared" si="198"/>
        <v>0</v>
      </c>
      <c r="Q599">
        <f t="shared" si="199"/>
        <v>0</v>
      </c>
      <c r="R599">
        <f t="shared" si="200"/>
        <v>0</v>
      </c>
      <c r="S599">
        <f t="shared" si="201"/>
        <v>0</v>
      </c>
      <c r="T599">
        <f t="shared" si="202"/>
        <v>0</v>
      </c>
      <c r="U599">
        <f t="shared" si="203"/>
        <v>0</v>
      </c>
      <c r="V599">
        <f t="shared" si="204"/>
        <v>0</v>
      </c>
    </row>
    <row r="600" spans="2:22">
      <c r="B600" s="4">
        <v>54848</v>
      </c>
      <c r="C600">
        <f t="shared" si="191"/>
        <v>1411960</v>
      </c>
      <c r="D600">
        <f>(ROUNDUP(((D$561+F$561)*((100+D$2)/100)*D540/D$501)/100,1)*100)</f>
        <v>1411960</v>
      </c>
      <c r="E600" s="5">
        <f t="shared" si="192"/>
        <v>24</v>
      </c>
      <c r="F600">
        <f t="shared" si="195"/>
        <v>338870.4</v>
      </c>
      <c r="G600">
        <f t="shared" si="185"/>
        <v>0</v>
      </c>
      <c r="H600">
        <f t="shared" si="196"/>
        <v>0</v>
      </c>
      <c r="I600">
        <f t="shared" si="197"/>
        <v>0</v>
      </c>
      <c r="J600">
        <f t="shared" si="193"/>
        <v>0</v>
      </c>
      <c r="K600">
        <f t="shared" si="187"/>
        <v>0</v>
      </c>
      <c r="L600">
        <f t="shared" si="188"/>
        <v>0</v>
      </c>
      <c r="M600">
        <f t="shared" si="189"/>
        <v>0</v>
      </c>
      <c r="N600">
        <f t="shared" si="190"/>
        <v>0</v>
      </c>
      <c r="O600">
        <f t="shared" si="194"/>
        <v>0</v>
      </c>
      <c r="P600">
        <f t="shared" si="198"/>
        <v>0</v>
      </c>
      <c r="Q600">
        <f t="shared" si="199"/>
        <v>0</v>
      </c>
      <c r="R600">
        <f t="shared" si="200"/>
        <v>0</v>
      </c>
      <c r="S600">
        <f t="shared" si="201"/>
        <v>0</v>
      </c>
      <c r="T600">
        <f t="shared" si="202"/>
        <v>0</v>
      </c>
      <c r="U600">
        <f t="shared" si="203"/>
        <v>0</v>
      </c>
      <c r="V600">
        <f t="shared" si="204"/>
        <v>0</v>
      </c>
    </row>
    <row r="601" spans="2:22">
      <c r="B601" s="4">
        <v>54879</v>
      </c>
      <c r="C601">
        <f t="shared" si="191"/>
        <v>1411960</v>
      </c>
      <c r="D601">
        <f>(ROUNDUP(((D$561+F$561)*((100+D$2)/100)*D541/D$501)/100,1)*100)</f>
        <v>1411960</v>
      </c>
      <c r="E601" s="5">
        <f t="shared" si="192"/>
        <v>26</v>
      </c>
      <c r="F601">
        <f t="shared" si="195"/>
        <v>367109.6</v>
      </c>
      <c r="G601">
        <f t="shared" si="185"/>
        <v>0</v>
      </c>
      <c r="H601">
        <f t="shared" si="196"/>
        <v>0</v>
      </c>
      <c r="I601">
        <f t="shared" si="197"/>
        <v>0</v>
      </c>
      <c r="J601">
        <f t="shared" si="193"/>
        <v>0</v>
      </c>
      <c r="K601">
        <f t="shared" si="187"/>
        <v>0</v>
      </c>
      <c r="L601">
        <f t="shared" si="188"/>
        <v>0</v>
      </c>
      <c r="M601">
        <f t="shared" si="189"/>
        <v>0</v>
      </c>
      <c r="N601">
        <f t="shared" si="190"/>
        <v>0</v>
      </c>
      <c r="O601">
        <f t="shared" si="194"/>
        <v>0</v>
      </c>
      <c r="P601">
        <f t="shared" si="198"/>
        <v>0</v>
      </c>
      <c r="Q601">
        <f t="shared" si="199"/>
        <v>0</v>
      </c>
      <c r="R601">
        <f t="shared" si="200"/>
        <v>0</v>
      </c>
      <c r="S601">
        <f t="shared" si="201"/>
        <v>0</v>
      </c>
      <c r="T601">
        <f t="shared" si="202"/>
        <v>0</v>
      </c>
      <c r="U601">
        <f t="shared" si="203"/>
        <v>0</v>
      </c>
      <c r="V601">
        <f t="shared" si="204"/>
        <v>0</v>
      </c>
    </row>
    <row r="602" spans="2:22">
      <c r="B602" s="4">
        <v>54909</v>
      </c>
      <c r="C602">
        <f t="shared" si="191"/>
        <v>1411960</v>
      </c>
      <c r="D602">
        <f>(ROUNDUP(((D$561+F$561)*((100+D$2)/100)*D542/D$501)/100,1)*100)</f>
        <v>1411960</v>
      </c>
      <c r="E602" s="5">
        <f t="shared" si="192"/>
        <v>26</v>
      </c>
      <c r="F602">
        <f t="shared" si="195"/>
        <v>367109.6</v>
      </c>
      <c r="G602">
        <f t="shared" si="185"/>
        <v>0</v>
      </c>
      <c r="H602">
        <f t="shared" si="196"/>
        <v>0</v>
      </c>
      <c r="I602">
        <f t="shared" si="197"/>
        <v>0</v>
      </c>
      <c r="J602">
        <f t="shared" si="193"/>
        <v>0</v>
      </c>
      <c r="K602">
        <f t="shared" si="187"/>
        <v>0</v>
      </c>
      <c r="L602">
        <f t="shared" si="188"/>
        <v>0</v>
      </c>
      <c r="M602">
        <f t="shared" si="189"/>
        <v>0</v>
      </c>
      <c r="N602">
        <f t="shared" si="190"/>
        <v>0</v>
      </c>
      <c r="O602">
        <f t="shared" si="194"/>
        <v>0</v>
      </c>
      <c r="P602">
        <f t="shared" si="198"/>
        <v>0</v>
      </c>
      <c r="Q602">
        <f t="shared" si="199"/>
        <v>0</v>
      </c>
      <c r="R602">
        <f t="shared" si="200"/>
        <v>0</v>
      </c>
      <c r="S602">
        <f t="shared" si="201"/>
        <v>0</v>
      </c>
      <c r="T602">
        <f t="shared" si="202"/>
        <v>0</v>
      </c>
      <c r="U602">
        <f t="shared" si="203"/>
        <v>0</v>
      </c>
      <c r="V602">
        <f t="shared" si="204"/>
        <v>0</v>
      </c>
    </row>
    <row r="603" spans="2:22">
      <c r="B603" s="4">
        <v>54940</v>
      </c>
      <c r="C603">
        <f t="shared" si="191"/>
        <v>1454240</v>
      </c>
      <c r="D603">
        <f>(ROUNDUP(((D$561+F$561)*((100+D$2)/100)*D543/D$501)/100,1)*100)</f>
        <v>1454240</v>
      </c>
      <c r="E603" s="5">
        <f t="shared" si="192"/>
        <v>26</v>
      </c>
      <c r="F603">
        <f t="shared" si="195"/>
        <v>378102.4</v>
      </c>
      <c r="G603">
        <f t="shared" si="185"/>
        <v>0</v>
      </c>
      <c r="H603">
        <f t="shared" si="196"/>
        <v>0</v>
      </c>
      <c r="I603">
        <f t="shared" si="197"/>
        <v>0</v>
      </c>
      <c r="J603">
        <f t="shared" si="193"/>
        <v>0</v>
      </c>
      <c r="K603">
        <f t="shared" si="187"/>
        <v>0</v>
      </c>
      <c r="L603">
        <f t="shared" si="188"/>
        <v>0</v>
      </c>
      <c r="M603">
        <f t="shared" si="189"/>
        <v>0</v>
      </c>
      <c r="N603">
        <f t="shared" si="190"/>
        <v>0</v>
      </c>
      <c r="O603">
        <f t="shared" si="194"/>
        <v>0</v>
      </c>
      <c r="P603">
        <f t="shared" si="198"/>
        <v>0</v>
      </c>
      <c r="Q603">
        <f t="shared" si="199"/>
        <v>0</v>
      </c>
      <c r="R603">
        <f t="shared" si="200"/>
        <v>0</v>
      </c>
      <c r="S603">
        <f t="shared" si="201"/>
        <v>0</v>
      </c>
      <c r="T603">
        <f t="shared" si="202"/>
        <v>0</v>
      </c>
      <c r="U603">
        <f t="shared" si="203"/>
        <v>0</v>
      </c>
      <c r="V603">
        <f t="shared" si="204"/>
        <v>0</v>
      </c>
    </row>
    <row r="604" spans="2:22">
      <c r="B604" s="4">
        <v>54970</v>
      </c>
      <c r="C604">
        <f t="shared" si="191"/>
        <v>1454240</v>
      </c>
      <c r="D604">
        <f>(ROUNDUP(((D$561+F$561)*((100+D$2)/100)*D544/D$501)/100,1)*100)</f>
        <v>1454240</v>
      </c>
      <c r="E604" s="5">
        <f t="shared" si="192"/>
        <v>28</v>
      </c>
      <c r="F604">
        <f t="shared" si="195"/>
        <v>407187.20000000001</v>
      </c>
      <c r="G604">
        <f t="shared" si="185"/>
        <v>0</v>
      </c>
      <c r="H604">
        <f t="shared" si="196"/>
        <v>0</v>
      </c>
      <c r="I604">
        <f t="shared" si="197"/>
        <v>0</v>
      </c>
      <c r="J604">
        <f t="shared" si="193"/>
        <v>0</v>
      </c>
      <c r="K604">
        <f t="shared" si="187"/>
        <v>0</v>
      </c>
      <c r="L604">
        <f t="shared" si="188"/>
        <v>0</v>
      </c>
      <c r="M604">
        <f t="shared" si="189"/>
        <v>0</v>
      </c>
      <c r="N604">
        <f t="shared" si="190"/>
        <v>0</v>
      </c>
      <c r="O604">
        <f t="shared" si="194"/>
        <v>0</v>
      </c>
      <c r="P604">
        <f t="shared" si="198"/>
        <v>0</v>
      </c>
      <c r="Q604">
        <f t="shared" si="199"/>
        <v>0</v>
      </c>
      <c r="R604">
        <f t="shared" si="200"/>
        <v>0</v>
      </c>
      <c r="S604">
        <f t="shared" si="201"/>
        <v>0</v>
      </c>
      <c r="T604">
        <f t="shared" si="202"/>
        <v>0</v>
      </c>
      <c r="U604">
        <f t="shared" si="203"/>
        <v>0</v>
      </c>
      <c r="V604">
        <f t="shared" si="204"/>
        <v>0</v>
      </c>
    </row>
    <row r="605" spans="2:22">
      <c r="B605" s="4">
        <v>55001</v>
      </c>
      <c r="C605">
        <f t="shared" si="191"/>
        <v>1454240</v>
      </c>
      <c r="D605">
        <f>(ROUNDUP(((D$561+F$561)*((100+D$2)/100)*D545/D$501)/100,1)*100)</f>
        <v>1454240</v>
      </c>
      <c r="E605" s="5">
        <f t="shared" si="192"/>
        <v>28</v>
      </c>
      <c r="F605">
        <f t="shared" si="195"/>
        <v>407187.20000000001</v>
      </c>
      <c r="G605">
        <f t="shared" si="185"/>
        <v>0</v>
      </c>
      <c r="H605">
        <f t="shared" si="196"/>
        <v>0</v>
      </c>
      <c r="I605">
        <f t="shared" si="197"/>
        <v>0</v>
      </c>
      <c r="J605">
        <f t="shared" si="193"/>
        <v>0</v>
      </c>
      <c r="K605">
        <f t="shared" si="187"/>
        <v>0</v>
      </c>
      <c r="L605">
        <f t="shared" si="188"/>
        <v>0</v>
      </c>
      <c r="M605">
        <f t="shared" si="189"/>
        <v>0</v>
      </c>
      <c r="N605">
        <f t="shared" si="190"/>
        <v>0</v>
      </c>
      <c r="O605">
        <f t="shared" si="194"/>
        <v>0</v>
      </c>
      <c r="P605">
        <f t="shared" si="198"/>
        <v>0</v>
      </c>
      <c r="Q605">
        <f t="shared" si="199"/>
        <v>0</v>
      </c>
      <c r="R605">
        <f t="shared" si="200"/>
        <v>0</v>
      </c>
      <c r="S605">
        <f t="shared" si="201"/>
        <v>0</v>
      </c>
      <c r="T605">
        <f t="shared" si="202"/>
        <v>0</v>
      </c>
      <c r="U605">
        <f t="shared" si="203"/>
        <v>0</v>
      </c>
      <c r="V605">
        <f t="shared" si="204"/>
        <v>0</v>
      </c>
    </row>
    <row r="606" spans="2:22">
      <c r="B606" s="4">
        <v>55032</v>
      </c>
      <c r="C606">
        <f t="shared" si="191"/>
        <v>1454240</v>
      </c>
      <c r="D606">
        <f>(ROUNDUP(((D$561+F$561)*((100+D$2)/100)*D546/D$501)/100,1)*100)</f>
        <v>1454240</v>
      </c>
      <c r="E606" s="5">
        <f t="shared" si="192"/>
        <v>28</v>
      </c>
      <c r="F606">
        <f t="shared" si="195"/>
        <v>407187.20000000001</v>
      </c>
      <c r="G606">
        <f t="shared" si="185"/>
        <v>0</v>
      </c>
      <c r="H606">
        <f t="shared" si="196"/>
        <v>0</v>
      </c>
      <c r="I606">
        <f t="shared" si="197"/>
        <v>0</v>
      </c>
      <c r="J606">
        <f t="shared" si="193"/>
        <v>0</v>
      </c>
      <c r="K606">
        <f t="shared" si="187"/>
        <v>0</v>
      </c>
      <c r="L606">
        <f t="shared" si="188"/>
        <v>0</v>
      </c>
      <c r="M606">
        <f t="shared" si="189"/>
        <v>0</v>
      </c>
      <c r="N606">
        <f t="shared" si="190"/>
        <v>0</v>
      </c>
      <c r="O606">
        <f t="shared" si="194"/>
        <v>0</v>
      </c>
      <c r="P606">
        <f t="shared" si="198"/>
        <v>0</v>
      </c>
      <c r="Q606">
        <f t="shared" si="199"/>
        <v>0</v>
      </c>
      <c r="R606">
        <f t="shared" si="200"/>
        <v>0</v>
      </c>
      <c r="S606">
        <f t="shared" si="201"/>
        <v>0</v>
      </c>
      <c r="T606">
        <f t="shared" si="202"/>
        <v>0</v>
      </c>
      <c r="U606">
        <f t="shared" si="203"/>
        <v>0</v>
      </c>
      <c r="V606">
        <f t="shared" si="204"/>
        <v>0</v>
      </c>
    </row>
    <row r="607" spans="2:22">
      <c r="B607" s="4">
        <v>55062</v>
      </c>
      <c r="C607">
        <f t="shared" si="191"/>
        <v>1454240</v>
      </c>
      <c r="D607">
        <f>(ROUNDUP(((D$561+F$561)*((100+D$2)/100)*D547/D$501)/100,1)*100)</f>
        <v>1454240</v>
      </c>
      <c r="E607" s="5">
        <f t="shared" si="192"/>
        <v>30</v>
      </c>
      <c r="F607">
        <f t="shared" si="195"/>
        <v>436272</v>
      </c>
      <c r="G607">
        <f t="shared" si="185"/>
        <v>0</v>
      </c>
      <c r="H607">
        <f t="shared" si="196"/>
        <v>0</v>
      </c>
      <c r="I607">
        <f t="shared" si="197"/>
        <v>0</v>
      </c>
      <c r="J607">
        <f t="shared" si="193"/>
        <v>0</v>
      </c>
      <c r="K607">
        <f t="shared" si="187"/>
        <v>0</v>
      </c>
      <c r="L607">
        <f t="shared" si="188"/>
        <v>0</v>
      </c>
      <c r="M607">
        <f t="shared" si="189"/>
        <v>0</v>
      </c>
      <c r="N607">
        <f t="shared" si="190"/>
        <v>0</v>
      </c>
      <c r="O607">
        <f t="shared" si="194"/>
        <v>0</v>
      </c>
      <c r="P607">
        <f t="shared" si="198"/>
        <v>0</v>
      </c>
      <c r="Q607">
        <f t="shared" si="199"/>
        <v>0</v>
      </c>
      <c r="R607">
        <f t="shared" si="200"/>
        <v>0</v>
      </c>
      <c r="S607">
        <f t="shared" si="201"/>
        <v>0</v>
      </c>
      <c r="T607">
        <f t="shared" si="202"/>
        <v>0</v>
      </c>
      <c r="U607">
        <f t="shared" si="203"/>
        <v>0</v>
      </c>
      <c r="V607">
        <f t="shared" si="204"/>
        <v>0</v>
      </c>
    </row>
    <row r="608" spans="2:22">
      <c r="B608" s="4">
        <v>55093</v>
      </c>
      <c r="C608">
        <f t="shared" si="191"/>
        <v>1454240</v>
      </c>
      <c r="D608">
        <f>(ROUNDUP(((D$561+F$561)*((100+D$2)/100)*D548/D$501)/100,1)*100)</f>
        <v>1454240</v>
      </c>
      <c r="E608" s="5">
        <f t="shared" si="192"/>
        <v>30</v>
      </c>
      <c r="F608">
        <f t="shared" si="195"/>
        <v>436272</v>
      </c>
      <c r="G608">
        <f t="shared" ref="G608:G633" si="205">(IF(OR(B608&lt;G$2,B608&gt;F$2),0,F608+D608))</f>
        <v>0</v>
      </c>
      <c r="H608">
        <f t="shared" si="196"/>
        <v>0</v>
      </c>
      <c r="I608">
        <f t="shared" si="197"/>
        <v>0</v>
      </c>
      <c r="J608">
        <f t="shared" si="193"/>
        <v>0</v>
      </c>
      <c r="K608">
        <f t="shared" si="187"/>
        <v>0</v>
      </c>
      <c r="L608">
        <f t="shared" si="188"/>
        <v>0</v>
      </c>
      <c r="M608">
        <f t="shared" si="189"/>
        <v>0</v>
      </c>
      <c r="N608">
        <f t="shared" si="190"/>
        <v>0</v>
      </c>
      <c r="O608">
        <f t="shared" si="194"/>
        <v>0</v>
      </c>
      <c r="P608">
        <f t="shared" si="198"/>
        <v>0</v>
      </c>
      <c r="Q608">
        <f t="shared" si="199"/>
        <v>0</v>
      </c>
      <c r="R608">
        <f t="shared" si="200"/>
        <v>0</v>
      </c>
      <c r="S608">
        <f t="shared" si="201"/>
        <v>0</v>
      </c>
      <c r="T608">
        <f t="shared" si="202"/>
        <v>0</v>
      </c>
      <c r="U608">
        <f t="shared" si="203"/>
        <v>0</v>
      </c>
      <c r="V608">
        <f t="shared" si="204"/>
        <v>0</v>
      </c>
    </row>
    <row r="609" spans="2:22">
      <c r="B609" s="4">
        <v>55123</v>
      </c>
      <c r="C609">
        <f t="shared" si="191"/>
        <v>1454240</v>
      </c>
      <c r="D609">
        <f>(ROUNDUP(((D$561+F$561)*((100+D$2)/100)*D549/D$501)/100,1)*100)</f>
        <v>1454240</v>
      </c>
      <c r="E609" s="5">
        <f t="shared" si="192"/>
        <v>30</v>
      </c>
      <c r="F609">
        <f t="shared" si="195"/>
        <v>436272</v>
      </c>
      <c r="G609">
        <f t="shared" si="205"/>
        <v>0</v>
      </c>
      <c r="H609">
        <f t="shared" si="196"/>
        <v>0</v>
      </c>
      <c r="I609">
        <f t="shared" si="197"/>
        <v>0</v>
      </c>
      <c r="J609">
        <f t="shared" si="193"/>
        <v>0</v>
      </c>
      <c r="K609">
        <f t="shared" si="187"/>
        <v>0</v>
      </c>
      <c r="L609">
        <f t="shared" si="188"/>
        <v>0</v>
      </c>
      <c r="M609">
        <f t="shared" si="189"/>
        <v>0</v>
      </c>
      <c r="N609">
        <f t="shared" si="190"/>
        <v>0</v>
      </c>
      <c r="O609">
        <f t="shared" si="194"/>
        <v>0</v>
      </c>
      <c r="P609">
        <f t="shared" si="198"/>
        <v>0</v>
      </c>
      <c r="Q609">
        <f t="shared" si="199"/>
        <v>0</v>
      </c>
      <c r="R609">
        <f t="shared" si="200"/>
        <v>0</v>
      </c>
      <c r="S609">
        <f t="shared" si="201"/>
        <v>0</v>
      </c>
      <c r="T609">
        <f t="shared" si="202"/>
        <v>0</v>
      </c>
      <c r="U609">
        <f t="shared" si="203"/>
        <v>0</v>
      </c>
      <c r="V609">
        <f t="shared" si="204"/>
        <v>0</v>
      </c>
    </row>
    <row r="610" spans="2:22">
      <c r="B610" s="4">
        <v>55154</v>
      </c>
      <c r="C610">
        <f t="shared" si="191"/>
        <v>1454240</v>
      </c>
      <c r="D610">
        <f>(ROUNDUP(((D$561+F$561)*((100+D$2)/100)*D550/D$501)/100,1)*100)</f>
        <v>1454240</v>
      </c>
      <c r="E610" s="5">
        <f t="shared" si="192"/>
        <v>32</v>
      </c>
      <c r="F610">
        <f t="shared" si="195"/>
        <v>465356.79999999999</v>
      </c>
      <c r="G610">
        <f t="shared" si="205"/>
        <v>0</v>
      </c>
      <c r="H610">
        <f t="shared" si="196"/>
        <v>0</v>
      </c>
      <c r="I610">
        <f t="shared" si="197"/>
        <v>0</v>
      </c>
      <c r="J610">
        <f t="shared" si="193"/>
        <v>0</v>
      </c>
      <c r="K610">
        <f t="shared" si="187"/>
        <v>0</v>
      </c>
      <c r="L610">
        <f t="shared" si="188"/>
        <v>0</v>
      </c>
      <c r="M610">
        <f t="shared" si="189"/>
        <v>0</v>
      </c>
      <c r="N610">
        <f t="shared" si="190"/>
        <v>0</v>
      </c>
      <c r="O610">
        <f t="shared" si="194"/>
        <v>0</v>
      </c>
      <c r="P610">
        <f t="shared" si="198"/>
        <v>0</v>
      </c>
      <c r="Q610">
        <f t="shared" si="199"/>
        <v>0</v>
      </c>
      <c r="R610">
        <f t="shared" si="200"/>
        <v>0</v>
      </c>
      <c r="S610">
        <f t="shared" si="201"/>
        <v>0</v>
      </c>
      <c r="T610">
        <f t="shared" si="202"/>
        <v>0</v>
      </c>
      <c r="U610">
        <f t="shared" si="203"/>
        <v>0</v>
      </c>
      <c r="V610">
        <f t="shared" si="204"/>
        <v>0</v>
      </c>
    </row>
    <row r="611" spans="2:22">
      <c r="B611" s="4">
        <v>55185</v>
      </c>
      <c r="C611">
        <f t="shared" si="191"/>
        <v>1454240</v>
      </c>
      <c r="D611">
        <f>(ROUNDUP(((D$561+F$561)*((100+D$2)/100)*D551/D$501)/100,1)*100)</f>
        <v>1454240</v>
      </c>
      <c r="E611" s="5">
        <f t="shared" si="192"/>
        <v>32</v>
      </c>
      <c r="F611">
        <f t="shared" si="195"/>
        <v>465356.79999999999</v>
      </c>
      <c r="G611">
        <f t="shared" si="205"/>
        <v>0</v>
      </c>
      <c r="H611">
        <f t="shared" si="196"/>
        <v>0</v>
      </c>
      <c r="I611">
        <f t="shared" si="197"/>
        <v>0</v>
      </c>
      <c r="J611">
        <f t="shared" si="193"/>
        <v>0</v>
      </c>
      <c r="K611">
        <f t="shared" si="187"/>
        <v>0</v>
      </c>
      <c r="L611">
        <f t="shared" si="188"/>
        <v>0</v>
      </c>
      <c r="M611">
        <f t="shared" si="189"/>
        <v>0</v>
      </c>
      <c r="N611">
        <f t="shared" si="190"/>
        <v>0</v>
      </c>
      <c r="O611">
        <f t="shared" si="194"/>
        <v>0</v>
      </c>
      <c r="P611">
        <f t="shared" si="198"/>
        <v>0</v>
      </c>
      <c r="Q611">
        <f t="shared" si="199"/>
        <v>0</v>
      </c>
      <c r="R611">
        <f t="shared" si="200"/>
        <v>0</v>
      </c>
      <c r="S611">
        <f t="shared" si="201"/>
        <v>0</v>
      </c>
      <c r="T611">
        <f t="shared" si="202"/>
        <v>0</v>
      </c>
      <c r="U611">
        <f t="shared" si="203"/>
        <v>0</v>
      </c>
      <c r="V611">
        <f t="shared" si="204"/>
        <v>0</v>
      </c>
    </row>
    <row r="612" spans="2:22">
      <c r="B612" s="4">
        <v>55213</v>
      </c>
      <c r="C612">
        <f t="shared" si="191"/>
        <v>1454240</v>
      </c>
      <c r="D612">
        <f>(ROUNDUP(((D$561+F$561)*((100+D$2)/100)*D552/D$501)/100,1)*100)</f>
        <v>1454240</v>
      </c>
      <c r="E612" s="5">
        <f t="shared" si="192"/>
        <v>32</v>
      </c>
      <c r="F612">
        <f t="shared" si="195"/>
        <v>465356.79999999999</v>
      </c>
      <c r="G612">
        <f t="shared" si="205"/>
        <v>0</v>
      </c>
      <c r="H612">
        <f t="shared" si="196"/>
        <v>0</v>
      </c>
      <c r="I612">
        <f t="shared" si="197"/>
        <v>0</v>
      </c>
      <c r="J612">
        <f t="shared" si="193"/>
        <v>0</v>
      </c>
      <c r="K612">
        <f t="shared" si="187"/>
        <v>0</v>
      </c>
      <c r="L612">
        <f t="shared" si="188"/>
        <v>0</v>
      </c>
      <c r="M612">
        <f t="shared" si="189"/>
        <v>0</v>
      </c>
      <c r="N612">
        <f t="shared" si="190"/>
        <v>0</v>
      </c>
      <c r="O612">
        <f t="shared" si="194"/>
        <v>0</v>
      </c>
      <c r="P612">
        <f t="shared" si="198"/>
        <v>0</v>
      </c>
      <c r="Q612">
        <f t="shared" si="199"/>
        <v>0</v>
      </c>
      <c r="R612">
        <f t="shared" si="200"/>
        <v>0</v>
      </c>
      <c r="S612">
        <f t="shared" si="201"/>
        <v>0</v>
      </c>
      <c r="T612">
        <f t="shared" si="202"/>
        <v>0</v>
      </c>
      <c r="U612">
        <f t="shared" si="203"/>
        <v>0</v>
      </c>
      <c r="V612">
        <f t="shared" si="204"/>
        <v>0</v>
      </c>
    </row>
    <row r="613" spans="2:22">
      <c r="B613" s="4">
        <v>55244</v>
      </c>
      <c r="C613">
        <f t="shared" si="191"/>
        <v>1454240</v>
      </c>
      <c r="D613">
        <f>(ROUNDUP(((D$561+F$561)*((100+D$2)/100)*D553/D$501)/100,1)*100)</f>
        <v>1454240</v>
      </c>
      <c r="E613" s="5">
        <f t="shared" si="192"/>
        <v>34</v>
      </c>
      <c r="F613">
        <f t="shared" si="195"/>
        <v>494441.6</v>
      </c>
      <c r="G613">
        <f t="shared" si="205"/>
        <v>0</v>
      </c>
      <c r="H613">
        <f t="shared" si="196"/>
        <v>0</v>
      </c>
      <c r="I613">
        <f t="shared" si="197"/>
        <v>0</v>
      </c>
      <c r="J613">
        <f t="shared" si="193"/>
        <v>0</v>
      </c>
      <c r="K613">
        <f t="shared" si="187"/>
        <v>0</v>
      </c>
      <c r="L613">
        <f t="shared" si="188"/>
        <v>0</v>
      </c>
      <c r="M613">
        <f t="shared" si="189"/>
        <v>0</v>
      </c>
      <c r="N613">
        <f t="shared" si="190"/>
        <v>0</v>
      </c>
      <c r="O613">
        <f t="shared" si="194"/>
        <v>0</v>
      </c>
      <c r="P613">
        <f t="shared" si="198"/>
        <v>0</v>
      </c>
      <c r="Q613">
        <f t="shared" si="199"/>
        <v>0</v>
      </c>
      <c r="R613">
        <f t="shared" si="200"/>
        <v>0</v>
      </c>
      <c r="S613">
        <f t="shared" si="201"/>
        <v>0</v>
      </c>
      <c r="T613">
        <f t="shared" si="202"/>
        <v>0</v>
      </c>
      <c r="U613">
        <f t="shared" si="203"/>
        <v>0</v>
      </c>
      <c r="V613">
        <f t="shared" si="204"/>
        <v>0</v>
      </c>
    </row>
    <row r="614" spans="2:22">
      <c r="B614" s="4">
        <v>55274</v>
      </c>
      <c r="C614">
        <f t="shared" si="191"/>
        <v>1454240</v>
      </c>
      <c r="D614">
        <f>(ROUNDUP(((D$561+F$561)*((100+D$2)/100)*D554/D$501)/100,1)*100)</f>
        <v>1454240</v>
      </c>
      <c r="E614" s="5">
        <f t="shared" si="192"/>
        <v>34</v>
      </c>
      <c r="F614">
        <f t="shared" si="195"/>
        <v>494441.6</v>
      </c>
      <c r="G614">
        <f t="shared" si="205"/>
        <v>0</v>
      </c>
      <c r="H614">
        <f t="shared" si="196"/>
        <v>0</v>
      </c>
      <c r="I614">
        <f t="shared" si="197"/>
        <v>0</v>
      </c>
      <c r="J614">
        <f t="shared" si="193"/>
        <v>0</v>
      </c>
      <c r="K614">
        <f t="shared" si="187"/>
        <v>0</v>
      </c>
      <c r="L614">
        <f t="shared" si="188"/>
        <v>0</v>
      </c>
      <c r="M614">
        <f t="shared" si="189"/>
        <v>0</v>
      </c>
      <c r="N614">
        <f t="shared" si="190"/>
        <v>0</v>
      </c>
      <c r="O614">
        <f t="shared" si="194"/>
        <v>0</v>
      </c>
      <c r="P614">
        <f t="shared" si="198"/>
        <v>0</v>
      </c>
      <c r="Q614">
        <f t="shared" si="199"/>
        <v>0</v>
      </c>
      <c r="R614">
        <f t="shared" si="200"/>
        <v>0</v>
      </c>
      <c r="S614">
        <f t="shared" si="201"/>
        <v>0</v>
      </c>
      <c r="T614">
        <f t="shared" si="202"/>
        <v>0</v>
      </c>
      <c r="U614">
        <f t="shared" si="203"/>
        <v>0</v>
      </c>
      <c r="V614">
        <f t="shared" si="204"/>
        <v>0</v>
      </c>
    </row>
    <row r="615" spans="2:22">
      <c r="B615" s="4">
        <v>55305</v>
      </c>
      <c r="C615">
        <f t="shared" si="191"/>
        <v>1498360</v>
      </c>
      <c r="D615">
        <f>(ROUNDUP(((D$561+F$561)*((100+D$2)/100)*D555/D$501)/100,1)*100)</f>
        <v>1498360</v>
      </c>
      <c r="E615" s="5">
        <f t="shared" si="192"/>
        <v>34</v>
      </c>
      <c r="F615">
        <f t="shared" si="195"/>
        <v>509442.4</v>
      </c>
      <c r="G615">
        <f t="shared" si="205"/>
        <v>0</v>
      </c>
      <c r="H615">
        <f t="shared" si="196"/>
        <v>0</v>
      </c>
      <c r="I615">
        <f t="shared" si="197"/>
        <v>0</v>
      </c>
      <c r="J615">
        <f t="shared" si="193"/>
        <v>0</v>
      </c>
      <c r="K615">
        <f t="shared" si="187"/>
        <v>0</v>
      </c>
      <c r="L615">
        <f t="shared" si="188"/>
        <v>0</v>
      </c>
      <c r="M615">
        <f t="shared" si="189"/>
        <v>0</v>
      </c>
      <c r="N615">
        <f t="shared" si="190"/>
        <v>0</v>
      </c>
      <c r="O615">
        <f t="shared" si="194"/>
        <v>0</v>
      </c>
      <c r="P615">
        <f t="shared" si="198"/>
        <v>0</v>
      </c>
      <c r="Q615">
        <f t="shared" si="199"/>
        <v>0</v>
      </c>
      <c r="R615">
        <f t="shared" si="200"/>
        <v>0</v>
      </c>
      <c r="S615">
        <f t="shared" si="201"/>
        <v>0</v>
      </c>
      <c r="T615">
        <f t="shared" si="202"/>
        <v>0</v>
      </c>
      <c r="U615">
        <f t="shared" si="203"/>
        <v>0</v>
      </c>
      <c r="V615">
        <f t="shared" si="204"/>
        <v>0</v>
      </c>
    </row>
    <row r="616" spans="2:22">
      <c r="B616" s="4">
        <v>55335</v>
      </c>
      <c r="C616">
        <f t="shared" si="191"/>
        <v>1498360</v>
      </c>
      <c r="D616">
        <f>(ROUNDUP(((D$561+F$561)*((100+D$2)/100)*D556/D$501)/100,1)*100)</f>
        <v>1498360</v>
      </c>
      <c r="E616" s="5">
        <f t="shared" si="192"/>
        <v>36</v>
      </c>
      <c r="F616">
        <f t="shared" si="195"/>
        <v>539409.6</v>
      </c>
      <c r="G616">
        <f t="shared" si="205"/>
        <v>0</v>
      </c>
      <c r="H616">
        <f t="shared" si="196"/>
        <v>0</v>
      </c>
      <c r="I616">
        <f t="shared" si="197"/>
        <v>0</v>
      </c>
      <c r="J616">
        <f t="shared" si="193"/>
        <v>0</v>
      </c>
      <c r="K616">
        <f t="shared" si="187"/>
        <v>0</v>
      </c>
      <c r="L616">
        <f t="shared" si="188"/>
        <v>0</v>
      </c>
      <c r="M616">
        <f t="shared" si="189"/>
        <v>0</v>
      </c>
      <c r="N616">
        <f t="shared" si="190"/>
        <v>0</v>
      </c>
      <c r="O616">
        <f t="shared" si="194"/>
        <v>0</v>
      </c>
      <c r="P616">
        <f t="shared" si="198"/>
        <v>0</v>
      </c>
      <c r="Q616">
        <f t="shared" si="199"/>
        <v>0</v>
      </c>
      <c r="R616">
        <f t="shared" si="200"/>
        <v>0</v>
      </c>
      <c r="S616">
        <f t="shared" si="201"/>
        <v>0</v>
      </c>
      <c r="T616">
        <f t="shared" si="202"/>
        <v>0</v>
      </c>
      <c r="U616">
        <f t="shared" si="203"/>
        <v>0</v>
      </c>
      <c r="V616">
        <f t="shared" si="204"/>
        <v>0</v>
      </c>
    </row>
    <row r="617" spans="2:22">
      <c r="B617" s="4">
        <v>55366</v>
      </c>
      <c r="C617">
        <f t="shared" si="191"/>
        <v>1498360</v>
      </c>
      <c r="D617">
        <f>(ROUNDUP(((D$561+F$561)*((100+D$2)/100)*D557/D$501)/100,1)*100)</f>
        <v>1498360</v>
      </c>
      <c r="E617" s="5">
        <f t="shared" si="192"/>
        <v>36</v>
      </c>
      <c r="F617">
        <f t="shared" si="195"/>
        <v>539409.6</v>
      </c>
      <c r="G617">
        <f t="shared" si="205"/>
        <v>0</v>
      </c>
      <c r="H617">
        <f t="shared" si="196"/>
        <v>0</v>
      </c>
      <c r="I617">
        <f t="shared" si="197"/>
        <v>0</v>
      </c>
      <c r="J617">
        <f t="shared" si="193"/>
        <v>0</v>
      </c>
      <c r="K617">
        <f t="shared" si="187"/>
        <v>0</v>
      </c>
      <c r="L617">
        <f t="shared" si="188"/>
        <v>0</v>
      </c>
      <c r="M617">
        <f t="shared" si="189"/>
        <v>0</v>
      </c>
      <c r="N617">
        <f t="shared" si="190"/>
        <v>0</v>
      </c>
      <c r="O617">
        <f t="shared" si="194"/>
        <v>0</v>
      </c>
      <c r="P617">
        <f t="shared" si="198"/>
        <v>0</v>
      </c>
      <c r="Q617">
        <f t="shared" si="199"/>
        <v>0</v>
      </c>
      <c r="R617">
        <f t="shared" si="200"/>
        <v>0</v>
      </c>
      <c r="S617">
        <f t="shared" si="201"/>
        <v>0</v>
      </c>
      <c r="T617">
        <f t="shared" si="202"/>
        <v>0</v>
      </c>
      <c r="U617">
        <f t="shared" si="203"/>
        <v>0</v>
      </c>
      <c r="V617">
        <f t="shared" si="204"/>
        <v>0</v>
      </c>
    </row>
    <row r="618" spans="2:22">
      <c r="B618" s="4">
        <v>55397</v>
      </c>
      <c r="C618">
        <f t="shared" si="191"/>
        <v>1498360</v>
      </c>
      <c r="D618">
        <f>(ROUNDUP(((D$561+F$561)*((100+D$2)/100)*D558/D$501)/100,1)*100)</f>
        <v>1498360</v>
      </c>
      <c r="E618" s="5">
        <f t="shared" si="192"/>
        <v>36</v>
      </c>
      <c r="F618">
        <f t="shared" si="195"/>
        <v>539409.6</v>
      </c>
      <c r="G618">
        <f t="shared" si="205"/>
        <v>0</v>
      </c>
      <c r="H618">
        <f t="shared" si="196"/>
        <v>0</v>
      </c>
      <c r="I618">
        <f t="shared" si="197"/>
        <v>0</v>
      </c>
      <c r="J618">
        <f t="shared" si="193"/>
        <v>0</v>
      </c>
      <c r="K618">
        <f t="shared" si="187"/>
        <v>0</v>
      </c>
      <c r="L618">
        <f t="shared" si="188"/>
        <v>0</v>
      </c>
      <c r="M618">
        <f t="shared" si="189"/>
        <v>0</v>
      </c>
      <c r="N618">
        <f t="shared" si="190"/>
        <v>0</v>
      </c>
      <c r="O618">
        <f t="shared" si="194"/>
        <v>0</v>
      </c>
      <c r="P618">
        <f t="shared" si="198"/>
        <v>0</v>
      </c>
      <c r="Q618">
        <f t="shared" si="199"/>
        <v>0</v>
      </c>
      <c r="R618">
        <f t="shared" si="200"/>
        <v>0</v>
      </c>
      <c r="S618">
        <f t="shared" si="201"/>
        <v>0</v>
      </c>
      <c r="T618">
        <f t="shared" si="202"/>
        <v>0</v>
      </c>
      <c r="U618">
        <f t="shared" si="203"/>
        <v>0</v>
      </c>
      <c r="V618">
        <f t="shared" si="204"/>
        <v>0</v>
      </c>
    </row>
    <row r="619" spans="2:22">
      <c r="B619" s="4">
        <v>55427</v>
      </c>
      <c r="C619">
        <f t="shared" si="191"/>
        <v>1498360</v>
      </c>
      <c r="D619">
        <f>(ROUNDUP(((D$561+F$561)*((100+D$2)/100)*D559/D$501)/100,1)*100)</f>
        <v>1498360</v>
      </c>
      <c r="E619" s="5">
        <f t="shared" si="192"/>
        <v>38</v>
      </c>
      <c r="F619">
        <f t="shared" si="195"/>
        <v>569376.80000000005</v>
      </c>
      <c r="G619">
        <f t="shared" si="205"/>
        <v>0</v>
      </c>
      <c r="H619">
        <f t="shared" si="196"/>
        <v>0</v>
      </c>
      <c r="I619">
        <f t="shared" si="197"/>
        <v>0</v>
      </c>
      <c r="J619">
        <f t="shared" si="193"/>
        <v>0</v>
      </c>
      <c r="K619">
        <f t="shared" si="187"/>
        <v>0</v>
      </c>
      <c r="L619">
        <f t="shared" si="188"/>
        <v>0</v>
      </c>
      <c r="M619">
        <f t="shared" si="189"/>
        <v>0</v>
      </c>
      <c r="N619">
        <f t="shared" si="190"/>
        <v>0</v>
      </c>
      <c r="O619">
        <f t="shared" si="194"/>
        <v>0</v>
      </c>
      <c r="P619">
        <f t="shared" si="198"/>
        <v>0</v>
      </c>
      <c r="Q619">
        <f t="shared" si="199"/>
        <v>0</v>
      </c>
      <c r="R619">
        <f t="shared" si="200"/>
        <v>0</v>
      </c>
      <c r="S619">
        <f t="shared" si="201"/>
        <v>0</v>
      </c>
      <c r="T619">
        <f t="shared" si="202"/>
        <v>0</v>
      </c>
      <c r="U619">
        <f t="shared" si="203"/>
        <v>0</v>
      </c>
      <c r="V619">
        <f t="shared" si="204"/>
        <v>0</v>
      </c>
    </row>
    <row r="620" spans="2:22">
      <c r="B620" s="4">
        <v>55458</v>
      </c>
      <c r="C620">
        <f t="shared" si="191"/>
        <v>1498360</v>
      </c>
      <c r="D620">
        <f>(ROUNDUP(((D$561+F$561)*((100+D$2)/100)*D560/D$501)/100,1)*100)</f>
        <v>1498360</v>
      </c>
      <c r="E620" s="5">
        <f t="shared" si="192"/>
        <v>38</v>
      </c>
      <c r="F620">
        <f t="shared" si="195"/>
        <v>569376.80000000005</v>
      </c>
      <c r="G620">
        <f t="shared" si="205"/>
        <v>0</v>
      </c>
      <c r="H620">
        <f t="shared" si="196"/>
        <v>0</v>
      </c>
      <c r="I620">
        <f t="shared" si="197"/>
        <v>0</v>
      </c>
      <c r="J620">
        <f t="shared" si="193"/>
        <v>0</v>
      </c>
      <c r="K620">
        <f t="shared" si="187"/>
        <v>0</v>
      </c>
      <c r="L620">
        <f t="shared" si="188"/>
        <v>0</v>
      </c>
      <c r="M620">
        <f t="shared" si="189"/>
        <v>0</v>
      </c>
      <c r="N620">
        <f t="shared" si="190"/>
        <v>0</v>
      </c>
      <c r="O620">
        <f t="shared" si="194"/>
        <v>0</v>
      </c>
      <c r="P620">
        <f t="shared" si="198"/>
        <v>0</v>
      </c>
      <c r="Q620">
        <f t="shared" si="199"/>
        <v>0</v>
      </c>
      <c r="R620">
        <f t="shared" si="200"/>
        <v>0</v>
      </c>
      <c r="S620">
        <f t="shared" si="201"/>
        <v>0</v>
      </c>
      <c r="T620">
        <f t="shared" si="202"/>
        <v>0</v>
      </c>
      <c r="U620">
        <f t="shared" si="203"/>
        <v>0</v>
      </c>
      <c r="V620">
        <f t="shared" si="204"/>
        <v>0</v>
      </c>
    </row>
    <row r="621" spans="2:22">
      <c r="B621" s="4">
        <v>55488</v>
      </c>
      <c r="C621">
        <f t="shared" si="191"/>
        <v>1498360</v>
      </c>
      <c r="D621">
        <f>(ROUNDUP(((D$561+F$561)*((100+D$2)/100)*D561/D$501)/100,1)*100)</f>
        <v>1498360</v>
      </c>
      <c r="E621" s="5">
        <f t="shared" si="192"/>
        <v>38</v>
      </c>
      <c r="F621">
        <f t="shared" si="195"/>
        <v>569376.80000000005</v>
      </c>
      <c r="G621">
        <f t="shared" si="205"/>
        <v>0</v>
      </c>
      <c r="H621">
        <f t="shared" si="196"/>
        <v>0</v>
      </c>
      <c r="I621">
        <f t="shared" si="197"/>
        <v>0</v>
      </c>
      <c r="J621">
        <f t="shared" si="193"/>
        <v>0</v>
      </c>
      <c r="K621">
        <f t="shared" si="187"/>
        <v>0</v>
      </c>
      <c r="L621">
        <f t="shared" si="188"/>
        <v>0</v>
      </c>
      <c r="M621">
        <f t="shared" si="189"/>
        <v>0</v>
      </c>
      <c r="N621">
        <f t="shared" si="190"/>
        <v>0</v>
      </c>
      <c r="O621">
        <f t="shared" si="194"/>
        <v>0</v>
      </c>
      <c r="P621">
        <f t="shared" si="198"/>
        <v>0</v>
      </c>
      <c r="Q621">
        <f t="shared" si="199"/>
        <v>0</v>
      </c>
      <c r="R621">
        <f t="shared" si="200"/>
        <v>0</v>
      </c>
      <c r="S621">
        <f t="shared" si="201"/>
        <v>0</v>
      </c>
      <c r="T621">
        <f t="shared" si="202"/>
        <v>0</v>
      </c>
      <c r="U621">
        <f t="shared" si="203"/>
        <v>0</v>
      </c>
      <c r="V621">
        <f t="shared" si="204"/>
        <v>0</v>
      </c>
    </row>
    <row r="622" spans="2:22">
      <c r="B622" s="4">
        <v>55519</v>
      </c>
      <c r="C622">
        <f t="shared" si="191"/>
        <v>2666680</v>
      </c>
      <c r="D622">
        <f>(ROUNDUP(((D$561+F$561)*((100+D$2)/100)*D562/D$501)/100,1)*100)</f>
        <v>2666680</v>
      </c>
      <c r="E622" s="5">
        <f t="shared" si="192"/>
        <v>40</v>
      </c>
      <c r="F622">
        <f t="shared" si="195"/>
        <v>1066672</v>
      </c>
      <c r="G622">
        <f t="shared" si="205"/>
        <v>0</v>
      </c>
      <c r="H622">
        <f t="shared" si="196"/>
        <v>0</v>
      </c>
      <c r="I622">
        <f t="shared" si="197"/>
        <v>0</v>
      </c>
      <c r="J622">
        <f t="shared" si="193"/>
        <v>0</v>
      </c>
      <c r="K622">
        <f t="shared" si="187"/>
        <v>0</v>
      </c>
      <c r="L622">
        <f t="shared" si="188"/>
        <v>0</v>
      </c>
      <c r="M622">
        <f t="shared" si="189"/>
        <v>0</v>
      </c>
      <c r="N622">
        <f t="shared" si="190"/>
        <v>0</v>
      </c>
      <c r="O622">
        <f t="shared" si="194"/>
        <v>0</v>
      </c>
      <c r="P622">
        <f t="shared" si="198"/>
        <v>0</v>
      </c>
      <c r="Q622">
        <f t="shared" si="199"/>
        <v>0</v>
      </c>
      <c r="R622">
        <f t="shared" si="200"/>
        <v>0</v>
      </c>
      <c r="S622">
        <f t="shared" si="201"/>
        <v>0</v>
      </c>
      <c r="T622">
        <f t="shared" si="202"/>
        <v>0</v>
      </c>
      <c r="U622">
        <f t="shared" si="203"/>
        <v>0</v>
      </c>
      <c r="V622">
        <f t="shared" si="204"/>
        <v>0</v>
      </c>
    </row>
    <row r="623" spans="2:22">
      <c r="B623" s="4">
        <v>55550</v>
      </c>
      <c r="C623">
        <f t="shared" si="191"/>
        <v>2666680</v>
      </c>
      <c r="D623">
        <f>(ROUNDUP(((D$561+F$561)*((100+D$2)/100)*D563/D$501)/100,1)*100)</f>
        <v>2666680</v>
      </c>
      <c r="E623" s="5">
        <f t="shared" si="192"/>
        <v>40</v>
      </c>
      <c r="F623">
        <f t="shared" si="195"/>
        <v>1066672</v>
      </c>
      <c r="G623">
        <f t="shared" si="205"/>
        <v>0</v>
      </c>
      <c r="H623">
        <f t="shared" si="196"/>
        <v>0</v>
      </c>
      <c r="I623">
        <f t="shared" si="197"/>
        <v>0</v>
      </c>
      <c r="J623">
        <f t="shared" si="193"/>
        <v>0</v>
      </c>
      <c r="K623">
        <f t="shared" si="187"/>
        <v>0</v>
      </c>
      <c r="L623">
        <f t="shared" si="188"/>
        <v>0</v>
      </c>
      <c r="M623">
        <f t="shared" si="189"/>
        <v>0</v>
      </c>
      <c r="N623">
        <f t="shared" si="190"/>
        <v>0</v>
      </c>
      <c r="O623">
        <f t="shared" si="194"/>
        <v>0</v>
      </c>
      <c r="P623">
        <f t="shared" si="198"/>
        <v>0</v>
      </c>
      <c r="Q623">
        <f t="shared" si="199"/>
        <v>0</v>
      </c>
      <c r="R623">
        <f t="shared" si="200"/>
        <v>0</v>
      </c>
      <c r="S623">
        <f t="shared" si="201"/>
        <v>0</v>
      </c>
      <c r="T623">
        <f t="shared" si="202"/>
        <v>0</v>
      </c>
      <c r="U623">
        <f t="shared" si="203"/>
        <v>0</v>
      </c>
      <c r="V623">
        <f t="shared" si="204"/>
        <v>0</v>
      </c>
    </row>
    <row r="624" spans="2:22">
      <c r="B624" s="4">
        <v>55579</v>
      </c>
      <c r="C624">
        <f t="shared" si="191"/>
        <v>2666680</v>
      </c>
      <c r="D624">
        <f>(ROUNDUP(((D$561+F$561)*((100+D$2)/100)*D564/D$501)/100,1)*100)</f>
        <v>2666680</v>
      </c>
      <c r="E624" s="5">
        <f t="shared" si="192"/>
        <v>40</v>
      </c>
      <c r="F624">
        <f t="shared" si="195"/>
        <v>1066672</v>
      </c>
      <c r="G624">
        <f t="shared" si="205"/>
        <v>0</v>
      </c>
      <c r="H624">
        <f t="shared" si="196"/>
        <v>0</v>
      </c>
      <c r="I624">
        <f t="shared" si="197"/>
        <v>0</v>
      </c>
      <c r="J624">
        <f t="shared" si="193"/>
        <v>0</v>
      </c>
      <c r="K624">
        <f t="shared" si="187"/>
        <v>0</v>
      </c>
      <c r="L624">
        <f t="shared" si="188"/>
        <v>0</v>
      </c>
      <c r="M624">
        <f t="shared" si="189"/>
        <v>0</v>
      </c>
      <c r="N624">
        <f t="shared" si="190"/>
        <v>0</v>
      </c>
      <c r="O624">
        <f t="shared" si="194"/>
        <v>0</v>
      </c>
      <c r="P624">
        <f t="shared" si="198"/>
        <v>0</v>
      </c>
      <c r="Q624">
        <f t="shared" si="199"/>
        <v>0</v>
      </c>
      <c r="R624">
        <f t="shared" si="200"/>
        <v>0</v>
      </c>
      <c r="S624">
        <f t="shared" si="201"/>
        <v>0</v>
      </c>
      <c r="T624">
        <f t="shared" si="202"/>
        <v>0</v>
      </c>
      <c r="U624">
        <f t="shared" si="203"/>
        <v>0</v>
      </c>
      <c r="V624">
        <f t="shared" si="204"/>
        <v>0</v>
      </c>
    </row>
    <row r="625" spans="2:22">
      <c r="B625" s="4">
        <v>55610</v>
      </c>
      <c r="C625">
        <f t="shared" si="191"/>
        <v>2666680</v>
      </c>
      <c r="D625">
        <f>(ROUNDUP(((D$561+F$561)*((100+D$2)/100)*D565/D$501)/100,1)*100)</f>
        <v>2666680</v>
      </c>
      <c r="E625" s="5">
        <f t="shared" si="192"/>
        <v>42</v>
      </c>
      <c r="F625">
        <f t="shared" si="195"/>
        <v>1120005.6000000001</v>
      </c>
      <c r="G625">
        <f t="shared" si="205"/>
        <v>0</v>
      </c>
      <c r="H625">
        <f t="shared" si="196"/>
        <v>0</v>
      </c>
      <c r="I625">
        <f t="shared" si="197"/>
        <v>0</v>
      </c>
      <c r="J625">
        <f t="shared" si="193"/>
        <v>0</v>
      </c>
      <c r="K625">
        <f t="shared" ref="K625:K633" si="206">(IF(OR(B625&lt;G$2,(B625&gt;F$2-2*365)),0,G625*0.12-N625))</f>
        <v>0</v>
      </c>
      <c r="L625">
        <f t="shared" ref="L625:L633" si="207">(IF(OR(B625&lt;G$2,(B625&gt;F$2-2*365)),0,G625*0.0367))</f>
        <v>0</v>
      </c>
      <c r="M625">
        <f t="shared" ref="M625:M633" si="208">(IF(OR(B625&lt;G$2,(B625&gt;F$2-2*365)),0,G625*0.0833))</f>
        <v>0</v>
      </c>
      <c r="N625">
        <f t="shared" ref="N625:N633" si="209">(IF(OR(B625&lt;G$2,(B625&gt;F$2-2*365)),0,(G625-J625)*0.0116))</f>
        <v>0</v>
      </c>
      <c r="O625">
        <f t="shared" si="194"/>
        <v>0</v>
      </c>
      <c r="P625">
        <f t="shared" si="198"/>
        <v>0</v>
      </c>
      <c r="Q625">
        <f t="shared" si="199"/>
        <v>0</v>
      </c>
      <c r="R625">
        <f t="shared" si="200"/>
        <v>0</v>
      </c>
      <c r="S625">
        <f t="shared" si="201"/>
        <v>0</v>
      </c>
      <c r="T625">
        <f t="shared" si="202"/>
        <v>0</v>
      </c>
      <c r="U625">
        <f t="shared" si="203"/>
        <v>0</v>
      </c>
      <c r="V625">
        <f t="shared" si="204"/>
        <v>0</v>
      </c>
    </row>
    <row r="626" spans="2:22">
      <c r="B626" s="4">
        <v>55640</v>
      </c>
      <c r="C626">
        <f t="shared" si="191"/>
        <v>2666680</v>
      </c>
      <c r="D626">
        <f>(ROUNDUP(((D$561+F$561)*((100+D$2)/100)*D566/D$501)/100,1)*100)</f>
        <v>2666680</v>
      </c>
      <c r="E626" s="5">
        <f t="shared" si="192"/>
        <v>42</v>
      </c>
      <c r="F626">
        <f t="shared" si="195"/>
        <v>1120005.6000000001</v>
      </c>
      <c r="G626">
        <f t="shared" si="205"/>
        <v>0</v>
      </c>
      <c r="H626">
        <f t="shared" si="196"/>
        <v>0</v>
      </c>
      <c r="I626">
        <f t="shared" si="197"/>
        <v>0</v>
      </c>
      <c r="J626">
        <f t="shared" si="193"/>
        <v>0</v>
      </c>
      <c r="K626">
        <f t="shared" si="206"/>
        <v>0</v>
      </c>
      <c r="L626">
        <f t="shared" si="207"/>
        <v>0</v>
      </c>
      <c r="M626">
        <f t="shared" si="208"/>
        <v>0</v>
      </c>
      <c r="N626">
        <f t="shared" si="209"/>
        <v>0</v>
      </c>
      <c r="O626">
        <f t="shared" si="194"/>
        <v>0</v>
      </c>
      <c r="P626">
        <f t="shared" si="198"/>
        <v>0</v>
      </c>
      <c r="Q626">
        <f t="shared" si="199"/>
        <v>0</v>
      </c>
      <c r="R626">
        <f t="shared" si="200"/>
        <v>0</v>
      </c>
      <c r="S626">
        <f t="shared" si="201"/>
        <v>0</v>
      </c>
      <c r="T626">
        <f t="shared" si="202"/>
        <v>0</v>
      </c>
      <c r="U626">
        <f t="shared" si="203"/>
        <v>0</v>
      </c>
      <c r="V626">
        <f t="shared" si="204"/>
        <v>0</v>
      </c>
    </row>
    <row r="627" spans="2:22">
      <c r="B627" s="4">
        <v>55671</v>
      </c>
      <c r="C627">
        <f t="shared" ref="C627:C633" si="210">(ROUNDUP(((C$561+F$561)*C567/C$501)/100,1)*100)</f>
        <v>2827410</v>
      </c>
      <c r="D627">
        <f>(ROUNDUP(((D$561+F$561)*((100+D$2)/100)*D567/D$501)/100,1)*100)</f>
        <v>2827410</v>
      </c>
      <c r="E627" s="5">
        <f t="shared" si="192"/>
        <v>42</v>
      </c>
      <c r="F627">
        <f t="shared" si="195"/>
        <v>1187512.2</v>
      </c>
      <c r="G627">
        <f t="shared" si="205"/>
        <v>0</v>
      </c>
      <c r="H627">
        <f t="shared" si="196"/>
        <v>0</v>
      </c>
      <c r="I627">
        <f t="shared" si="197"/>
        <v>0</v>
      </c>
      <c r="J627">
        <f t="shared" si="193"/>
        <v>0</v>
      </c>
      <c r="K627">
        <f t="shared" si="206"/>
        <v>0</v>
      </c>
      <c r="L627">
        <f t="shared" si="207"/>
        <v>0</v>
      </c>
      <c r="M627">
        <f t="shared" si="208"/>
        <v>0</v>
      </c>
      <c r="N627">
        <f t="shared" si="209"/>
        <v>0</v>
      </c>
      <c r="O627">
        <f t="shared" si="194"/>
        <v>0</v>
      </c>
      <c r="P627">
        <f t="shared" si="198"/>
        <v>0</v>
      </c>
      <c r="Q627">
        <f t="shared" si="199"/>
        <v>0</v>
      </c>
      <c r="R627">
        <f t="shared" si="200"/>
        <v>0</v>
      </c>
      <c r="S627">
        <f t="shared" si="201"/>
        <v>0</v>
      </c>
      <c r="T627">
        <f t="shared" si="202"/>
        <v>0</v>
      </c>
      <c r="U627">
        <f t="shared" si="203"/>
        <v>0</v>
      </c>
      <c r="V627">
        <f t="shared" si="204"/>
        <v>0</v>
      </c>
    </row>
    <row r="628" spans="2:22">
      <c r="B628" s="4">
        <v>55701</v>
      </c>
      <c r="C628">
        <f t="shared" si="210"/>
        <v>2827410</v>
      </c>
      <c r="D628">
        <f>(ROUNDUP(((D$561+F$561)*((100+D$2)/100)*D568/D$501)/100,1)*100)</f>
        <v>2827410</v>
      </c>
      <c r="E628" s="5">
        <f t="shared" si="192"/>
        <v>44</v>
      </c>
      <c r="F628">
        <f t="shared" si="195"/>
        <v>1244060.3999999999</v>
      </c>
      <c r="G628">
        <f t="shared" si="205"/>
        <v>0</v>
      </c>
      <c r="H628">
        <f t="shared" si="196"/>
        <v>0</v>
      </c>
      <c r="I628">
        <f t="shared" si="197"/>
        <v>0</v>
      </c>
      <c r="J628">
        <f t="shared" si="193"/>
        <v>0</v>
      </c>
      <c r="K628">
        <f t="shared" si="206"/>
        <v>0</v>
      </c>
      <c r="L628">
        <f t="shared" si="207"/>
        <v>0</v>
      </c>
      <c r="M628">
        <f t="shared" si="208"/>
        <v>0</v>
      </c>
      <c r="N628">
        <f t="shared" si="209"/>
        <v>0</v>
      </c>
      <c r="O628">
        <f t="shared" si="194"/>
        <v>0</v>
      </c>
      <c r="P628">
        <f t="shared" si="198"/>
        <v>0</v>
      </c>
      <c r="Q628">
        <f t="shared" si="199"/>
        <v>0</v>
      </c>
      <c r="R628">
        <f t="shared" si="200"/>
        <v>0</v>
      </c>
      <c r="S628">
        <f t="shared" si="201"/>
        <v>0</v>
      </c>
      <c r="T628">
        <f t="shared" si="202"/>
        <v>0</v>
      </c>
      <c r="U628">
        <f t="shared" si="203"/>
        <v>0</v>
      </c>
      <c r="V628">
        <f t="shared" si="204"/>
        <v>0</v>
      </c>
    </row>
    <row r="629" spans="2:22">
      <c r="B629" s="4">
        <v>55732</v>
      </c>
      <c r="C629">
        <f t="shared" si="210"/>
        <v>2827410</v>
      </c>
      <c r="D629">
        <f>(ROUNDUP(((D$561+F$561)*((100+D$2)/100)*D569/D$501)/100,1)*100)</f>
        <v>2827410</v>
      </c>
      <c r="E629" s="5">
        <f t="shared" si="192"/>
        <v>44</v>
      </c>
      <c r="F629">
        <f t="shared" si="195"/>
        <v>1244060.3999999999</v>
      </c>
      <c r="G629">
        <f t="shared" si="205"/>
        <v>0</v>
      </c>
      <c r="H629">
        <f t="shared" si="196"/>
        <v>0</v>
      </c>
      <c r="I629">
        <f t="shared" si="197"/>
        <v>0</v>
      </c>
      <c r="J629">
        <f t="shared" si="193"/>
        <v>0</v>
      </c>
      <c r="K629">
        <f t="shared" si="206"/>
        <v>0</v>
      </c>
      <c r="L629">
        <f t="shared" si="207"/>
        <v>0</v>
      </c>
      <c r="M629">
        <f t="shared" si="208"/>
        <v>0</v>
      </c>
      <c r="N629">
        <f t="shared" si="209"/>
        <v>0</v>
      </c>
      <c r="O629">
        <f t="shared" si="194"/>
        <v>0</v>
      </c>
      <c r="P629">
        <f t="shared" si="198"/>
        <v>0</v>
      </c>
      <c r="Q629">
        <f t="shared" si="199"/>
        <v>0</v>
      </c>
      <c r="R629">
        <f t="shared" si="200"/>
        <v>0</v>
      </c>
      <c r="S629">
        <f t="shared" si="201"/>
        <v>0</v>
      </c>
      <c r="T629">
        <f t="shared" si="202"/>
        <v>0</v>
      </c>
      <c r="U629">
        <f t="shared" si="203"/>
        <v>0</v>
      </c>
      <c r="V629">
        <f t="shared" si="204"/>
        <v>0</v>
      </c>
    </row>
    <row r="630" spans="2:22">
      <c r="B630" s="4">
        <v>55763</v>
      </c>
      <c r="C630">
        <f t="shared" si="210"/>
        <v>2827410</v>
      </c>
      <c r="D630">
        <f>(ROUNDUP(((D$561+F$561)*((100+D$2)/100)*D570/D$501)/100,1)*100)</f>
        <v>2827410</v>
      </c>
      <c r="E630" s="5">
        <f t="shared" ref="E630:E633" si="211">E627+A$4</f>
        <v>44</v>
      </c>
      <c r="F630">
        <f t="shared" si="195"/>
        <v>1244060.3999999999</v>
      </c>
      <c r="G630">
        <f t="shared" si="205"/>
        <v>0</v>
      </c>
      <c r="H630">
        <f t="shared" si="196"/>
        <v>0</v>
      </c>
      <c r="I630">
        <f t="shared" si="197"/>
        <v>0</v>
      </c>
      <c r="J630">
        <f t="shared" si="193"/>
        <v>0</v>
      </c>
      <c r="K630">
        <f t="shared" si="206"/>
        <v>0</v>
      </c>
      <c r="L630">
        <f t="shared" si="207"/>
        <v>0</v>
      </c>
      <c r="M630">
        <f t="shared" si="208"/>
        <v>0</v>
      </c>
      <c r="N630">
        <f t="shared" si="209"/>
        <v>0</v>
      </c>
      <c r="O630">
        <f t="shared" si="194"/>
        <v>0</v>
      </c>
      <c r="P630">
        <f t="shared" si="198"/>
        <v>0</v>
      </c>
      <c r="Q630">
        <f t="shared" si="199"/>
        <v>0</v>
      </c>
      <c r="R630">
        <f t="shared" si="200"/>
        <v>0</v>
      </c>
      <c r="S630">
        <f t="shared" si="201"/>
        <v>0</v>
      </c>
      <c r="T630">
        <f t="shared" si="202"/>
        <v>0</v>
      </c>
      <c r="U630">
        <f t="shared" si="203"/>
        <v>0</v>
      </c>
      <c r="V630">
        <f t="shared" si="204"/>
        <v>0</v>
      </c>
    </row>
    <row r="631" spans="2:22">
      <c r="B631" s="4">
        <v>55793</v>
      </c>
      <c r="C631">
        <f t="shared" si="210"/>
        <v>2827410</v>
      </c>
      <c r="D631">
        <f>(ROUNDUP(((D$561+F$561)*((100+D$2)/100)*D571/D$501)/100,1)*100)</f>
        <v>2827410</v>
      </c>
      <c r="E631" s="5">
        <f t="shared" si="211"/>
        <v>46</v>
      </c>
      <c r="F631">
        <f t="shared" si="195"/>
        <v>1300608.6000000001</v>
      </c>
      <c r="G631">
        <f t="shared" si="205"/>
        <v>0</v>
      </c>
      <c r="H631">
        <f t="shared" si="196"/>
        <v>0</v>
      </c>
      <c r="I631">
        <f t="shared" si="197"/>
        <v>0</v>
      </c>
      <c r="J631">
        <f t="shared" si="193"/>
        <v>0</v>
      </c>
      <c r="K631">
        <f t="shared" si="206"/>
        <v>0</v>
      </c>
      <c r="L631">
        <f t="shared" si="207"/>
        <v>0</v>
      </c>
      <c r="M631">
        <f t="shared" si="208"/>
        <v>0</v>
      </c>
      <c r="N631">
        <f t="shared" si="209"/>
        <v>0</v>
      </c>
      <c r="O631">
        <f t="shared" si="194"/>
        <v>0</v>
      </c>
      <c r="P631">
        <f t="shared" si="198"/>
        <v>0</v>
      </c>
      <c r="Q631">
        <f t="shared" si="199"/>
        <v>0</v>
      </c>
      <c r="R631">
        <f t="shared" si="200"/>
        <v>0</v>
      </c>
      <c r="S631">
        <f t="shared" si="201"/>
        <v>0</v>
      </c>
      <c r="T631">
        <f t="shared" si="202"/>
        <v>0</v>
      </c>
      <c r="U631">
        <f t="shared" si="203"/>
        <v>0</v>
      </c>
      <c r="V631">
        <f t="shared" si="204"/>
        <v>0</v>
      </c>
    </row>
    <row r="632" spans="2:22">
      <c r="B632" s="4">
        <v>55824</v>
      </c>
      <c r="C632">
        <f t="shared" si="210"/>
        <v>2827410</v>
      </c>
      <c r="D632">
        <f>(ROUNDUP(((D$561+F$561)*((100+D$2)/100)*D572/D$501)/100,1)*100)</f>
        <v>2827410</v>
      </c>
      <c r="E632" s="5">
        <f t="shared" si="211"/>
        <v>46</v>
      </c>
      <c r="F632">
        <f t="shared" si="195"/>
        <v>1300608.6000000001</v>
      </c>
      <c r="G632">
        <f t="shared" si="205"/>
        <v>0</v>
      </c>
      <c r="H632">
        <f t="shared" si="196"/>
        <v>0</v>
      </c>
      <c r="I632">
        <f t="shared" si="197"/>
        <v>0</v>
      </c>
      <c r="J632">
        <f t="shared" si="193"/>
        <v>0</v>
      </c>
      <c r="K632">
        <f t="shared" si="206"/>
        <v>0</v>
      </c>
      <c r="L632">
        <f t="shared" si="207"/>
        <v>0</v>
      </c>
      <c r="M632">
        <f t="shared" si="208"/>
        <v>0</v>
      </c>
      <c r="N632">
        <f t="shared" si="209"/>
        <v>0</v>
      </c>
      <c r="O632">
        <f t="shared" si="194"/>
        <v>0</v>
      </c>
      <c r="P632">
        <f t="shared" si="198"/>
        <v>0</v>
      </c>
      <c r="Q632">
        <f t="shared" si="199"/>
        <v>0</v>
      </c>
      <c r="R632">
        <f t="shared" si="200"/>
        <v>0</v>
      </c>
      <c r="S632">
        <f t="shared" si="201"/>
        <v>0</v>
      </c>
      <c r="T632">
        <f t="shared" si="202"/>
        <v>0</v>
      </c>
      <c r="U632">
        <f t="shared" si="203"/>
        <v>0</v>
      </c>
      <c r="V632">
        <f t="shared" si="204"/>
        <v>0</v>
      </c>
    </row>
    <row r="633" spans="2:22">
      <c r="B633" s="4">
        <v>55854</v>
      </c>
      <c r="C633">
        <f t="shared" si="210"/>
        <v>2827410</v>
      </c>
      <c r="D633">
        <f>(ROUNDUP(((D$561+F$561)*((100+D$2)/100)*D573/D$501)/100,1)*100)</f>
        <v>2827410</v>
      </c>
      <c r="E633" s="5">
        <f t="shared" si="211"/>
        <v>46</v>
      </c>
      <c r="F633">
        <f t="shared" si="195"/>
        <v>1300608.6000000001</v>
      </c>
      <c r="G633">
        <f t="shared" si="205"/>
        <v>0</v>
      </c>
      <c r="H633">
        <f t="shared" si="196"/>
        <v>0</v>
      </c>
      <c r="I633">
        <f t="shared" si="197"/>
        <v>0</v>
      </c>
      <c r="J633">
        <f t="shared" si="193"/>
        <v>0</v>
      </c>
      <c r="K633">
        <f t="shared" si="206"/>
        <v>0</v>
      </c>
      <c r="L633">
        <f t="shared" si="207"/>
        <v>0</v>
      </c>
      <c r="M633">
        <f t="shared" si="208"/>
        <v>0</v>
      </c>
      <c r="N633">
        <f t="shared" si="209"/>
        <v>0</v>
      </c>
      <c r="O633">
        <f t="shared" si="194"/>
        <v>0</v>
      </c>
      <c r="P633">
        <f t="shared" si="198"/>
        <v>0</v>
      </c>
      <c r="Q633">
        <f t="shared" si="199"/>
        <v>0</v>
      </c>
      <c r="R633">
        <f t="shared" si="200"/>
        <v>0</v>
      </c>
      <c r="S633">
        <f t="shared" si="201"/>
        <v>0</v>
      </c>
      <c r="T633">
        <f t="shared" si="202"/>
        <v>0</v>
      </c>
      <c r="U633">
        <f t="shared" si="203"/>
        <v>0</v>
      </c>
      <c r="V633">
        <f t="shared" si="204"/>
        <v>0</v>
      </c>
    </row>
    <row r="634" spans="2:22">
      <c r="B634" s="7"/>
      <c r="C634" s="8"/>
      <c r="D634" s="8"/>
      <c r="E634" s="8"/>
      <c r="F634" s="8"/>
      <c r="G634" s="8">
        <f>SUM(G9:G633)</f>
        <v>70259567.479999974</v>
      </c>
      <c r="H634" s="8">
        <f t="shared" ref="H634" si="212">G634*0.12</f>
        <v>8431148.0975999963</v>
      </c>
      <c r="I634" s="8">
        <f t="shared" ref="I634:N634" si="213">SUM(I9:I633)</f>
        <v>6484021.6495999973</v>
      </c>
      <c r="J634" s="8">
        <f t="shared" si="213"/>
        <v>459334</v>
      </c>
      <c r="K634" s="8">
        <f t="shared" si="213"/>
        <v>6277492.8778720004</v>
      </c>
      <c r="L634" s="8">
        <f t="shared" si="213"/>
        <v>2123509.6028360012</v>
      </c>
      <c r="M634" s="8">
        <f t="shared" si="213"/>
        <v>4819846.0467640003</v>
      </c>
      <c r="N634" s="8">
        <f t="shared" si="213"/>
        <v>665862.77172799956</v>
      </c>
      <c r="P634">
        <f t="shared" ref="P634:V634" si="214">SUM(P9:P633)</f>
        <v>895557936.15960062</v>
      </c>
      <c r="Q634">
        <f t="shared" si="214"/>
        <v>815789417.15960026</v>
      </c>
      <c r="R634">
        <f t="shared" si="214"/>
        <v>79768519</v>
      </c>
      <c r="S634">
        <f t="shared" si="214"/>
        <v>809912650.48457181</v>
      </c>
      <c r="T634">
        <f t="shared" si="214"/>
        <v>273891468.80881131</v>
      </c>
      <c r="U634">
        <f t="shared" si="214"/>
        <v>621666467.35078907</v>
      </c>
      <c r="V634">
        <f t="shared" si="214"/>
        <v>85645285.675027862</v>
      </c>
    </row>
    <row r="635" spans="2:22">
      <c r="B635" s="4"/>
      <c r="G635" t="s">
        <v>28</v>
      </c>
      <c r="H635" s="9">
        <f>P636</f>
        <v>6343535.3811305044</v>
      </c>
      <c r="I635" s="9">
        <f t="shared" ref="I635:N635" si="215">Q636</f>
        <v>5778508.3715471681</v>
      </c>
      <c r="J635" s="9">
        <f t="shared" si="215"/>
        <v>565027.00958333339</v>
      </c>
      <c r="K635" s="9">
        <f t="shared" si="215"/>
        <v>5736881.2742657168</v>
      </c>
      <c r="L635" s="9">
        <f t="shared" si="215"/>
        <v>1940064.5707290801</v>
      </c>
      <c r="M635" s="9">
        <f t="shared" si="215"/>
        <v>4403470.810401422</v>
      </c>
      <c r="N635" s="9">
        <f t="shared" si="215"/>
        <v>606654.10686478065</v>
      </c>
    </row>
    <row r="636" spans="2:22">
      <c r="B636" s="4"/>
      <c r="G636" t="s">
        <v>56</v>
      </c>
      <c r="H636" s="9">
        <f>H634+H635</f>
        <v>14774683.4787305</v>
      </c>
      <c r="I636" s="9">
        <f t="shared" ref="I636:N636" si="216">I634+I635</f>
        <v>12262530.021147165</v>
      </c>
      <c r="J636" s="9">
        <f t="shared" si="216"/>
        <v>1024361.0095833334</v>
      </c>
      <c r="K636" s="9">
        <f t="shared" si="216"/>
        <v>12014374.152137717</v>
      </c>
      <c r="L636" s="9">
        <f t="shared" si="216"/>
        <v>4063574.1735650813</v>
      </c>
      <c r="M636" s="9">
        <f t="shared" si="216"/>
        <v>9223316.8571654223</v>
      </c>
      <c r="N636" s="9">
        <f t="shared" si="216"/>
        <v>1272516.8785927803</v>
      </c>
      <c r="O636" t="s">
        <v>28</v>
      </c>
      <c r="P636" s="5">
        <f>P634*A$2/1200</f>
        <v>6343535.3811305044</v>
      </c>
      <c r="Q636">
        <f>Q634*A$2/1200</f>
        <v>5778508.3715471681</v>
      </c>
      <c r="R636">
        <f>R634*A$2/1200</f>
        <v>565027.00958333339</v>
      </c>
      <c r="S636">
        <f>S634*A$2/1200</f>
        <v>5736881.2742657168</v>
      </c>
      <c r="T636">
        <f>T634*A$2/1200</f>
        <v>1940064.5707290801</v>
      </c>
      <c r="U636">
        <f>U634*A$2/1200</f>
        <v>4403470.810401422</v>
      </c>
      <c r="V636">
        <f>V634*A$2/1200</f>
        <v>606654.10686478065</v>
      </c>
    </row>
    <row r="637" spans="2:22">
      <c r="B637" s="4"/>
      <c r="I637">
        <f>I636+H636</f>
        <v>27037213.499877665</v>
      </c>
      <c r="L637">
        <f>L636+K636</f>
        <v>16077948.325702798</v>
      </c>
    </row>
    <row r="638" spans="2:22">
      <c r="B638" s="4"/>
    </row>
    <row r="639" spans="2:22">
      <c r="B639" s="4"/>
      <c r="K639" t="s">
        <v>29</v>
      </c>
      <c r="L639">
        <f>I637-L637</f>
        <v>10959265.174174868</v>
      </c>
    </row>
    <row r="640" spans="2:22">
      <c r="B640" s="4"/>
      <c r="K640" t="s">
        <v>55</v>
      </c>
    </row>
    <row r="641" spans="1:16">
      <c r="B641" s="4"/>
      <c r="J641" t="s">
        <v>30</v>
      </c>
      <c r="L641">
        <f>ROUNDUP((F2-G2-182)/365*0.1,1)*10</f>
        <v>35</v>
      </c>
    </row>
    <row r="642" spans="1:16">
      <c r="J642" t="s">
        <v>31</v>
      </c>
      <c r="L642">
        <f ca="1">LOOKUP(F2+1,B10:B633,O9:O633)</f>
        <v>458604.66666666674</v>
      </c>
    </row>
    <row r="643" spans="1:16">
      <c r="J643" t="s">
        <v>32</v>
      </c>
      <c r="K643" t="s">
        <v>54</v>
      </c>
      <c r="L643">
        <f>IF(L641&gt;19,22000*(L641+2)/70,22000*L641/70)</f>
        <v>11628.571428571429</v>
      </c>
    </row>
    <row r="644" spans="1:16">
      <c r="J644" t="s">
        <v>32</v>
      </c>
      <c r="K644" t="s">
        <v>53</v>
      </c>
      <c r="L644">
        <f ca="1">IF(L641&gt;19,L642*(L641+2)/70,L642*L641/70)</f>
        <v>242405.32380952383</v>
      </c>
      <c r="M644" s="5"/>
    </row>
    <row r="647" spans="1:16" ht="75">
      <c r="A647" s="10"/>
      <c r="B647" s="10"/>
      <c r="C647" s="10"/>
      <c r="D647" s="10"/>
      <c r="E647" s="10"/>
      <c r="F647" s="11" t="s">
        <v>33</v>
      </c>
      <c r="G647" s="11" t="s">
        <v>34</v>
      </c>
      <c r="H647" s="11" t="s">
        <v>35</v>
      </c>
      <c r="I647" s="11" t="s">
        <v>36</v>
      </c>
      <c r="J647" s="11" t="s">
        <v>37</v>
      </c>
      <c r="K647" s="12" t="s">
        <v>38</v>
      </c>
      <c r="L647" s="12" t="s">
        <v>39</v>
      </c>
      <c r="M647" s="12" t="s">
        <v>40</v>
      </c>
      <c r="N647" s="12" t="s">
        <v>41</v>
      </c>
      <c r="O647" s="12" t="s">
        <v>42</v>
      </c>
      <c r="P647" s="12" t="s">
        <v>43</v>
      </c>
    </row>
    <row r="648" spans="1:16" ht="15">
      <c r="A648" s="10" t="s">
        <v>44</v>
      </c>
      <c r="B648" s="10"/>
      <c r="C648" s="10"/>
      <c r="D648" s="10"/>
      <c r="E648" s="10">
        <v>1</v>
      </c>
      <c r="F648" s="13">
        <f>ROUND(SUM($L$639*3*4%+$L$643*12)*E648+$L$639,0)</f>
        <v>12413920</v>
      </c>
      <c r="G648" s="13">
        <f>ROUND(SUM($L$639*6%+$L$643*12)*E648+$L$639,0)</f>
        <v>11756364</v>
      </c>
      <c r="H648" s="13">
        <f>ROUND(SUM($L$639*8%+$L$643*12)*E648+$L$639,0)</f>
        <v>11975549</v>
      </c>
      <c r="I648" s="13">
        <f>ROUND(SUM($L$639*10%+$L$643*12)*E648+$L$639,0)</f>
        <v>12194735</v>
      </c>
      <c r="J648" s="13">
        <f t="shared" ref="J648:J656" si="217">ROUND(SUM($L$639*12%+$L$643*12)*E648+$L$639,0)</f>
        <v>12413920</v>
      </c>
      <c r="K648" s="14">
        <f ca="1">ROUND($L$644*12*E648,0)</f>
        <v>2908864</v>
      </c>
      <c r="L648" s="13">
        <f ca="1">F648-$K$648</f>
        <v>9505056</v>
      </c>
      <c r="M648" s="13">
        <f t="shared" ref="M648:P648" ca="1" si="218">G648-$K$648</f>
        <v>8847500</v>
      </c>
      <c r="N648" s="13">
        <f t="shared" ca="1" si="218"/>
        <v>9066685</v>
      </c>
      <c r="O648" s="13">
        <f t="shared" ca="1" si="218"/>
        <v>9285871</v>
      </c>
      <c r="P648" s="13">
        <f t="shared" ca="1" si="218"/>
        <v>9505056</v>
      </c>
    </row>
    <row r="649" spans="1:16" ht="15">
      <c r="A649" s="10" t="s">
        <v>45</v>
      </c>
      <c r="B649" s="10"/>
      <c r="C649" s="10"/>
      <c r="D649" s="10"/>
      <c r="E649" s="10">
        <v>2</v>
      </c>
      <c r="F649" s="13">
        <f t="shared" ref="F649:F656" si="219">ROUND(SUM($L$639*4%+$L$643*12)*E649+$L$639,0)</f>
        <v>12115092</v>
      </c>
      <c r="G649" s="13">
        <f t="shared" ref="G649:G656" si="220">ROUND(SUM($L$639*6%+$L$643*12)*E649+$L$639,0)</f>
        <v>12553463</v>
      </c>
      <c r="H649" s="13">
        <f t="shared" ref="H649:H656" si="221">ROUND(SUM($L$639*8%+$L$643*12)*E649+$L$639,0)</f>
        <v>12991833</v>
      </c>
      <c r="I649" s="13">
        <f t="shared" ref="I649:I656" si="222">ROUND(SUM($L$639*10%+$L$643*12)*E649+$L$639,0)</f>
        <v>13430204</v>
      </c>
      <c r="J649" s="13">
        <f t="shared" si="217"/>
        <v>13868575</v>
      </c>
      <c r="K649" s="14">
        <f t="shared" ref="K649:K656" ca="1" si="223">ROUND($L$644*12*E649,0)</f>
        <v>5817728</v>
      </c>
      <c r="L649" s="13">
        <f ca="1">F649-$K$649</f>
        <v>6297364</v>
      </c>
      <c r="M649" s="13">
        <f t="shared" ref="M649:P649" ca="1" si="224">G649-$K$649</f>
        <v>6735735</v>
      </c>
      <c r="N649" s="13">
        <f t="shared" ca="1" si="224"/>
        <v>7174105</v>
      </c>
      <c r="O649" s="13">
        <f t="shared" ca="1" si="224"/>
        <v>7612476</v>
      </c>
      <c r="P649" s="13">
        <f t="shared" ca="1" si="224"/>
        <v>8050847</v>
      </c>
    </row>
    <row r="650" spans="1:16" ht="15">
      <c r="A650" s="10" t="s">
        <v>46</v>
      </c>
      <c r="B650" s="10"/>
      <c r="C650" s="10"/>
      <c r="D650" s="10"/>
      <c r="E650" s="10">
        <v>3</v>
      </c>
      <c r="F650" s="13">
        <f t="shared" si="219"/>
        <v>12693006</v>
      </c>
      <c r="G650" s="13">
        <f t="shared" si="220"/>
        <v>13350561</v>
      </c>
      <c r="H650" s="13">
        <f t="shared" si="221"/>
        <v>14008117</v>
      </c>
      <c r="I650" s="13">
        <f t="shared" si="222"/>
        <v>14665673</v>
      </c>
      <c r="J650" s="13">
        <f t="shared" si="217"/>
        <v>15323229</v>
      </c>
      <c r="K650" s="14">
        <f t="shared" ca="1" si="223"/>
        <v>8726592</v>
      </c>
      <c r="L650" s="13">
        <f t="shared" ref="L650" ca="1" si="225">F650-$K650</f>
        <v>3966414</v>
      </c>
      <c r="M650" s="13">
        <f t="shared" ref="M650" ca="1" si="226">G650-$K650</f>
        <v>4623969</v>
      </c>
      <c r="N650" s="13">
        <f t="shared" ref="N650" ca="1" si="227">H650-$K650</f>
        <v>5281525</v>
      </c>
      <c r="O650" s="13">
        <f t="shared" ref="O650" ca="1" si="228">I650-$K650</f>
        <v>5939081</v>
      </c>
      <c r="P650" s="13">
        <f t="shared" ref="P650" ca="1" si="229">J650-$K650</f>
        <v>6596637</v>
      </c>
    </row>
    <row r="651" spans="1:16" ht="15">
      <c r="A651" s="10" t="s">
        <v>47</v>
      </c>
      <c r="B651" s="10"/>
      <c r="C651" s="10"/>
      <c r="D651" s="10"/>
      <c r="E651" s="10">
        <v>5</v>
      </c>
      <c r="F651" s="13">
        <f t="shared" si="219"/>
        <v>13848832</v>
      </c>
      <c r="G651" s="13">
        <f t="shared" si="220"/>
        <v>14944759</v>
      </c>
      <c r="H651" s="13">
        <f t="shared" si="221"/>
        <v>16040686</v>
      </c>
      <c r="I651" s="13">
        <f t="shared" si="222"/>
        <v>17136612</v>
      </c>
      <c r="J651" s="13">
        <f t="shared" si="217"/>
        <v>18232539</v>
      </c>
      <c r="K651" s="14">
        <f t="shared" ca="1" si="223"/>
        <v>14544319</v>
      </c>
      <c r="L651" s="13">
        <f ca="1">F651-$K$651</f>
        <v>-695487</v>
      </c>
      <c r="M651" s="13">
        <f t="shared" ref="M651:P651" ca="1" si="230">G651-$K$651</f>
        <v>400440</v>
      </c>
      <c r="N651" s="13">
        <f t="shared" ca="1" si="230"/>
        <v>1496367</v>
      </c>
      <c r="O651" s="13">
        <f t="shared" ca="1" si="230"/>
        <v>2592293</v>
      </c>
      <c r="P651" s="13">
        <f t="shared" ca="1" si="230"/>
        <v>3688220</v>
      </c>
    </row>
    <row r="652" spans="1:16" ht="15">
      <c r="A652" s="10" t="s">
        <v>48</v>
      </c>
      <c r="B652" s="10"/>
      <c r="C652" s="10"/>
      <c r="D652" s="10"/>
      <c r="E652" s="10">
        <v>10</v>
      </c>
      <c r="F652" s="13">
        <f t="shared" si="219"/>
        <v>16738400</v>
      </c>
      <c r="G652" s="13">
        <f t="shared" si="220"/>
        <v>18930253</v>
      </c>
      <c r="H652" s="13">
        <f t="shared" si="221"/>
        <v>21122106</v>
      </c>
      <c r="I652" s="13">
        <f t="shared" si="222"/>
        <v>23313959</v>
      </c>
      <c r="J652" s="13">
        <f t="shared" si="217"/>
        <v>25505812</v>
      </c>
      <c r="K652" s="14">
        <f t="shared" ca="1" si="223"/>
        <v>29088639</v>
      </c>
      <c r="L652" s="13">
        <f ca="1">F652-$K$652</f>
        <v>-12350239</v>
      </c>
      <c r="M652" s="13">
        <f t="shared" ref="M652:P652" ca="1" si="231">G652-$K$652</f>
        <v>-10158386</v>
      </c>
      <c r="N652" s="13">
        <f t="shared" ca="1" si="231"/>
        <v>-7966533</v>
      </c>
      <c r="O652" s="13">
        <f t="shared" ca="1" si="231"/>
        <v>-5774680</v>
      </c>
      <c r="P652" s="13">
        <f t="shared" ca="1" si="231"/>
        <v>-3582827</v>
      </c>
    </row>
    <row r="653" spans="1:16" ht="15">
      <c r="A653" s="10" t="s">
        <v>49</v>
      </c>
      <c r="B653" s="10"/>
      <c r="C653" s="10"/>
      <c r="D653" s="10"/>
      <c r="E653" s="10">
        <v>15</v>
      </c>
      <c r="F653" s="13">
        <f t="shared" si="219"/>
        <v>19627967</v>
      </c>
      <c r="G653" s="13">
        <f t="shared" si="220"/>
        <v>22915747</v>
      </c>
      <c r="H653" s="13">
        <f t="shared" si="221"/>
        <v>26203526</v>
      </c>
      <c r="I653" s="13">
        <f t="shared" si="222"/>
        <v>29491306</v>
      </c>
      <c r="J653" s="13">
        <f t="shared" si="217"/>
        <v>32779085</v>
      </c>
      <c r="K653" s="14">
        <f t="shared" ca="1" si="223"/>
        <v>43632958</v>
      </c>
      <c r="L653" s="13">
        <f ca="1">F653-$K$653</f>
        <v>-24004991</v>
      </c>
      <c r="M653" s="13">
        <f t="shared" ref="M653:P653" ca="1" si="232">G653-$K$653</f>
        <v>-20717211</v>
      </c>
      <c r="N653" s="13">
        <f t="shared" ca="1" si="232"/>
        <v>-17429432</v>
      </c>
      <c r="O653" s="13">
        <f t="shared" ca="1" si="232"/>
        <v>-14141652</v>
      </c>
      <c r="P653" s="13">
        <f t="shared" ca="1" si="232"/>
        <v>-10853873</v>
      </c>
    </row>
    <row r="654" spans="1:16" ht="15">
      <c r="A654" s="10" t="s">
        <v>50</v>
      </c>
      <c r="B654" s="10"/>
      <c r="C654" s="10"/>
      <c r="D654" s="10"/>
      <c r="E654" s="10">
        <v>20</v>
      </c>
      <c r="F654" s="13">
        <f t="shared" si="219"/>
        <v>22517534</v>
      </c>
      <c r="G654" s="13">
        <f t="shared" si="220"/>
        <v>26901241</v>
      </c>
      <c r="H654" s="13">
        <f t="shared" si="221"/>
        <v>31284947</v>
      </c>
      <c r="I654" s="13">
        <f t="shared" si="222"/>
        <v>35668653</v>
      </c>
      <c r="J654" s="13">
        <f t="shared" si="217"/>
        <v>40052359</v>
      </c>
      <c r="K654" s="14">
        <f t="shared" ca="1" si="223"/>
        <v>58177278</v>
      </c>
      <c r="L654" s="13">
        <f ca="1">F654-$K$654</f>
        <v>-35659744</v>
      </c>
      <c r="M654" s="13">
        <f t="shared" ref="M654:P654" ca="1" si="233">G654-$K$654</f>
        <v>-31276037</v>
      </c>
      <c r="N654" s="13">
        <f t="shared" ca="1" si="233"/>
        <v>-26892331</v>
      </c>
      <c r="O654" s="13">
        <f t="shared" ca="1" si="233"/>
        <v>-22508625</v>
      </c>
      <c r="P654" s="13">
        <f t="shared" ca="1" si="233"/>
        <v>-18124919</v>
      </c>
    </row>
    <row r="655" spans="1:16" ht="15">
      <c r="A655" s="10" t="s">
        <v>51</v>
      </c>
      <c r="B655" s="10"/>
      <c r="C655" s="10"/>
      <c r="D655" s="10"/>
      <c r="E655" s="10">
        <v>25</v>
      </c>
      <c r="F655" s="13">
        <f t="shared" si="219"/>
        <v>25407102</v>
      </c>
      <c r="G655" s="13">
        <f t="shared" si="220"/>
        <v>30886734</v>
      </c>
      <c r="H655" s="13">
        <f t="shared" si="221"/>
        <v>36366367</v>
      </c>
      <c r="I655" s="13">
        <f t="shared" si="222"/>
        <v>41846000</v>
      </c>
      <c r="J655" s="13">
        <f t="shared" si="217"/>
        <v>47325632</v>
      </c>
      <c r="K655" s="14">
        <f t="shared" ca="1" si="223"/>
        <v>72721597</v>
      </c>
      <c r="L655" s="13">
        <f ca="1">F655-$K$655</f>
        <v>-47314495</v>
      </c>
      <c r="M655" s="13">
        <f t="shared" ref="M655:P655" ca="1" si="234">G655-$K$655</f>
        <v>-41834863</v>
      </c>
      <c r="N655" s="13">
        <f t="shared" ca="1" si="234"/>
        <v>-36355230</v>
      </c>
      <c r="O655" s="13">
        <f t="shared" ca="1" si="234"/>
        <v>-30875597</v>
      </c>
      <c r="P655" s="13">
        <f t="shared" ca="1" si="234"/>
        <v>-25395965</v>
      </c>
    </row>
    <row r="656" spans="1:16" ht="15">
      <c r="A656" s="10" t="s">
        <v>52</v>
      </c>
      <c r="B656" s="10"/>
      <c r="C656" s="10"/>
      <c r="D656" s="10"/>
      <c r="E656" s="10">
        <v>30</v>
      </c>
      <c r="F656" s="13">
        <f t="shared" si="219"/>
        <v>28296669</v>
      </c>
      <c r="G656" s="13">
        <f t="shared" si="220"/>
        <v>34872228</v>
      </c>
      <c r="H656" s="13">
        <f t="shared" si="221"/>
        <v>41447787</v>
      </c>
      <c r="I656" s="13">
        <f t="shared" si="222"/>
        <v>48023346</v>
      </c>
      <c r="J656" s="13">
        <f t="shared" si="217"/>
        <v>54598906</v>
      </c>
      <c r="K656" s="14">
        <f t="shared" ca="1" si="223"/>
        <v>87265917</v>
      </c>
      <c r="L656" s="13">
        <f ca="1">F656-$K$656</f>
        <v>-58969248</v>
      </c>
      <c r="M656" s="13">
        <f t="shared" ref="M656:P656" ca="1" si="235">G656-$K$656</f>
        <v>-52393689</v>
      </c>
      <c r="N656" s="13">
        <f t="shared" ca="1" si="235"/>
        <v>-45818130</v>
      </c>
      <c r="O656" s="13">
        <f t="shared" ca="1" si="235"/>
        <v>-39242571</v>
      </c>
      <c r="P656" s="13">
        <f t="shared" ca="1" si="235"/>
        <v>-32667011</v>
      </c>
    </row>
    <row r="660" spans="8:12">
      <c r="J660" t="s">
        <v>59</v>
      </c>
      <c r="K660" t="s">
        <v>60</v>
      </c>
      <c r="L660" t="s">
        <v>61</v>
      </c>
    </row>
    <row r="661" spans="8:12">
      <c r="J661">
        <f ca="1">L$644</f>
        <v>242405.32380952383</v>
      </c>
      <c r="K661">
        <v>10</v>
      </c>
      <c r="L661">
        <v>8.5</v>
      </c>
    </row>
    <row r="663" spans="8:12">
      <c r="H663">
        <v>1</v>
      </c>
      <c r="I663">
        <f>M636+M637</f>
        <v>9223316.8571654223</v>
      </c>
      <c r="J663">
        <f ca="1">J$661</f>
        <v>242405.32380952383</v>
      </c>
      <c r="K663">
        <f ca="1">(I663-J$663)*L$661/1200</f>
        <v>63614.790027937619</v>
      </c>
    </row>
    <row r="664" spans="8:12">
      <c r="H664">
        <v>2</v>
      </c>
      <c r="I664">
        <f ca="1">I663-J663+K663</f>
        <v>9044526.3233838361</v>
      </c>
      <c r="J664">
        <f t="shared" ref="J664:J727" ca="1" si="236">J$661</f>
        <v>242405.32380952383</v>
      </c>
      <c r="K664">
        <f t="shared" ref="K664:K727" ca="1" si="237">(I664-J$663)*L$661/1200</f>
        <v>62348.357080318048</v>
      </c>
    </row>
    <row r="665" spans="8:12">
      <c r="H665">
        <v>3</v>
      </c>
      <c r="I665">
        <f t="shared" ref="I665:I728" ca="1" si="238">I664-J664+K664</f>
        <v>8864469.356654631</v>
      </c>
      <c r="J665">
        <f t="shared" ca="1" si="236"/>
        <v>242405.32380952383</v>
      </c>
      <c r="K665">
        <f t="shared" ca="1" si="237"/>
        <v>61072.953565986179</v>
      </c>
    </row>
    <row r="666" spans="8:12">
      <c r="H666">
        <v>4</v>
      </c>
      <c r="I666">
        <f t="shared" ca="1" si="238"/>
        <v>8683136.9864110947</v>
      </c>
      <c r="J666">
        <f t="shared" ca="1" si="236"/>
        <v>242405.32380952383</v>
      </c>
      <c r="K666">
        <f t="shared" ca="1" si="237"/>
        <v>59788.515943427796</v>
      </c>
    </row>
    <row r="667" spans="8:12">
      <c r="H667">
        <v>5</v>
      </c>
      <c r="I667">
        <f t="shared" ca="1" si="238"/>
        <v>8500520.178545</v>
      </c>
      <c r="J667">
        <f t="shared" ca="1" si="236"/>
        <v>242405.32380952383</v>
      </c>
      <c r="K667">
        <f t="shared" ca="1" si="237"/>
        <v>58494.980221042955</v>
      </c>
    </row>
    <row r="668" spans="8:12">
      <c r="H668">
        <v>6</v>
      </c>
      <c r="I668">
        <f t="shared" ca="1" si="238"/>
        <v>8316609.8349565193</v>
      </c>
      <c r="J668">
        <f t="shared" ca="1" si="236"/>
        <v>242405.32380952383</v>
      </c>
      <c r="K668">
        <f t="shared" ca="1" si="237"/>
        <v>57192.281953957885</v>
      </c>
    </row>
    <row r="669" spans="8:12">
      <c r="H669">
        <v>7</v>
      </c>
      <c r="I669">
        <f t="shared" ca="1" si="238"/>
        <v>8131396.7931009531</v>
      </c>
      <c r="J669">
        <f t="shared" ca="1" si="236"/>
        <v>242405.32380952383</v>
      </c>
      <c r="K669">
        <f t="shared" ca="1" si="237"/>
        <v>55880.35624081429</v>
      </c>
    </row>
    <row r="670" spans="8:12">
      <c r="H670">
        <v>8</v>
      </c>
      <c r="I670">
        <f t="shared" ca="1" si="238"/>
        <v>7944871.8255322436</v>
      </c>
      <c r="J670">
        <f t="shared" ca="1" si="236"/>
        <v>242405.32380952383</v>
      </c>
      <c r="K670">
        <f t="shared" ca="1" si="237"/>
        <v>54559.137720535931</v>
      </c>
    </row>
    <row r="671" spans="8:12">
      <c r="H671">
        <v>9</v>
      </c>
      <c r="I671">
        <f t="shared" ca="1" si="238"/>
        <v>7757025.639443255</v>
      </c>
      <c r="J671">
        <f t="shared" ca="1" si="236"/>
        <v>242405.32380952383</v>
      </c>
      <c r="K671">
        <f t="shared" ca="1" si="237"/>
        <v>53228.560569072259</v>
      </c>
    </row>
    <row r="672" spans="8:12">
      <c r="H672">
        <v>10</v>
      </c>
      <c r="I672">
        <f t="shared" ca="1" si="238"/>
        <v>7567848.8762028031</v>
      </c>
      <c r="J672">
        <f t="shared" ca="1" si="236"/>
        <v>242405.32380952383</v>
      </c>
      <c r="K672">
        <f t="shared" ca="1" si="237"/>
        <v>51888.558496119054</v>
      </c>
    </row>
    <row r="673" spans="8:11">
      <c r="H673">
        <v>11</v>
      </c>
      <c r="I673">
        <f t="shared" ca="1" si="238"/>
        <v>7377332.1108893985</v>
      </c>
      <c r="J673">
        <f t="shared" ca="1" si="236"/>
        <v>242405.32380952383</v>
      </c>
      <c r="K673">
        <f t="shared" ca="1" si="237"/>
        <v>50539.064741815775</v>
      </c>
    </row>
    <row r="674" spans="8:11">
      <c r="H674">
        <v>12</v>
      </c>
      <c r="I674">
        <f t="shared" ca="1" si="238"/>
        <v>7185465.8518216899</v>
      </c>
      <c r="J674">
        <f t="shared" ca="1" si="236"/>
        <v>242405.32380952383</v>
      </c>
      <c r="K674">
        <f t="shared" ca="1" si="237"/>
        <v>49180.012073419508</v>
      </c>
    </row>
    <row r="675" spans="8:11">
      <c r="H675">
        <v>13</v>
      </c>
      <c r="I675">
        <f t="shared" ca="1" si="238"/>
        <v>6992240.5400855849</v>
      </c>
      <c r="J675">
        <f t="shared" ca="1" si="236"/>
        <v>242405.32380952383</v>
      </c>
      <c r="K675">
        <f t="shared" ca="1" si="237"/>
        <v>47811.332781955432</v>
      </c>
    </row>
    <row r="676" spans="8:11">
      <c r="H676">
        <v>14</v>
      </c>
      <c r="I676">
        <f t="shared" ca="1" si="238"/>
        <v>6797646.5490580164</v>
      </c>
      <c r="J676">
        <f t="shared" ca="1" si="236"/>
        <v>242405.32380952383</v>
      </c>
      <c r="K676">
        <f t="shared" ca="1" si="237"/>
        <v>46432.958678843483</v>
      </c>
    </row>
    <row r="677" spans="8:11">
      <c r="H677">
        <v>15</v>
      </c>
      <c r="I677">
        <f t="shared" ca="1" si="238"/>
        <v>6601674.1839273358</v>
      </c>
      <c r="J677">
        <f t="shared" ca="1" si="236"/>
        <v>242405.32380952383</v>
      </c>
      <c r="K677">
        <f t="shared" ca="1" si="237"/>
        <v>45044.821092501166</v>
      </c>
    </row>
    <row r="678" spans="8:11">
      <c r="H678">
        <v>16</v>
      </c>
      <c r="I678">
        <f t="shared" ca="1" si="238"/>
        <v>6404313.681210313</v>
      </c>
      <c r="J678">
        <f t="shared" ca="1" si="236"/>
        <v>242405.32380952383</v>
      </c>
      <c r="K678">
        <f t="shared" ca="1" si="237"/>
        <v>43646.850864922257</v>
      </c>
    </row>
    <row r="679" spans="8:11">
      <c r="H679">
        <v>17</v>
      </c>
      <c r="I679">
        <f t="shared" ca="1" si="238"/>
        <v>6205555.2082657116</v>
      </c>
      <c r="J679">
        <f t="shared" ca="1" si="236"/>
        <v>242405.32380952383</v>
      </c>
      <c r="K679">
        <f t="shared" ca="1" si="237"/>
        <v>42238.978348231329</v>
      </c>
    </row>
    <row r="680" spans="8:11">
      <c r="H680">
        <v>18</v>
      </c>
      <c r="I680">
        <f t="shared" ca="1" si="238"/>
        <v>6005388.8628044184</v>
      </c>
      <c r="J680">
        <f t="shared" ca="1" si="236"/>
        <v>242405.32380952383</v>
      </c>
      <c r="K680">
        <f t="shared" ca="1" si="237"/>
        <v>40821.133401213832</v>
      </c>
    </row>
    <row r="681" spans="8:11">
      <c r="H681">
        <v>19</v>
      </c>
      <c r="I681">
        <f t="shared" ca="1" si="238"/>
        <v>5803804.6723961085</v>
      </c>
      <c r="J681">
        <f t="shared" ca="1" si="236"/>
        <v>242405.32380952383</v>
      </c>
      <c r="K681">
        <f t="shared" ca="1" si="237"/>
        <v>39393.24538582164</v>
      </c>
    </row>
    <row r="682" spans="8:11">
      <c r="H682">
        <v>20</v>
      </c>
      <c r="I682">
        <f t="shared" ca="1" si="238"/>
        <v>5600792.5939724064</v>
      </c>
      <c r="J682">
        <f t="shared" ca="1" si="236"/>
        <v>242405.32380952383</v>
      </c>
      <c r="K682">
        <f t="shared" ca="1" si="237"/>
        <v>37955.243163653751</v>
      </c>
    </row>
    <row r="683" spans="8:11">
      <c r="H683">
        <v>21</v>
      </c>
      <c r="I683">
        <f t="shared" ca="1" si="238"/>
        <v>5396342.5133265359</v>
      </c>
      <c r="J683">
        <f t="shared" ca="1" si="236"/>
        <v>242405.32380952383</v>
      </c>
      <c r="K683">
        <f t="shared" ca="1" si="237"/>
        <v>36507.055092412164</v>
      </c>
    </row>
    <row r="684" spans="8:11">
      <c r="H684">
        <v>22</v>
      </c>
      <c r="I684">
        <f t="shared" ca="1" si="238"/>
        <v>5190444.2446094239</v>
      </c>
      <c r="J684">
        <f t="shared" ca="1" si="236"/>
        <v>242405.32380952383</v>
      </c>
      <c r="K684">
        <f t="shared" ca="1" si="237"/>
        <v>35048.609022332625</v>
      </c>
    </row>
    <row r="685" spans="8:11">
      <c r="H685">
        <v>23</v>
      </c>
      <c r="I685">
        <f t="shared" ca="1" si="238"/>
        <v>4983087.5298222322</v>
      </c>
      <c r="J685">
        <f t="shared" ca="1" si="236"/>
        <v>242405.32380952383</v>
      </c>
      <c r="K685">
        <f t="shared" ca="1" si="237"/>
        <v>33579.832292590014</v>
      </c>
    </row>
    <row r="686" spans="8:11">
      <c r="H686">
        <v>24</v>
      </c>
      <c r="I686">
        <f t="shared" ca="1" si="238"/>
        <v>4774262.0383052984</v>
      </c>
      <c r="J686">
        <f t="shared" ca="1" si="236"/>
        <v>242405.32380952383</v>
      </c>
      <c r="K686">
        <f t="shared" ca="1" si="237"/>
        <v>32100.651727678403</v>
      </c>
    </row>
    <row r="687" spans="8:11">
      <c r="H687">
        <v>25</v>
      </c>
      <c r="I687">
        <f t="shared" ca="1" si="238"/>
        <v>4563957.3662234526</v>
      </c>
      <c r="J687">
        <f t="shared" ca="1" si="236"/>
        <v>242405.32380952383</v>
      </c>
      <c r="K687">
        <f t="shared" ca="1" si="237"/>
        <v>30610.993633765331</v>
      </c>
    </row>
    <row r="688" spans="8:11">
      <c r="H688">
        <v>26</v>
      </c>
      <c r="I688">
        <f t="shared" ca="1" si="238"/>
        <v>4352163.0360476943</v>
      </c>
      <c r="J688">
        <f t="shared" ca="1" si="236"/>
        <v>242405.32380952383</v>
      </c>
      <c r="K688">
        <f t="shared" ca="1" si="237"/>
        <v>29110.783795020368</v>
      </c>
    </row>
    <row r="689" spans="8:11">
      <c r="H689">
        <v>27</v>
      </c>
      <c r="I689">
        <f t="shared" ca="1" si="238"/>
        <v>4138868.4960331907</v>
      </c>
      <c r="J689">
        <f t="shared" ca="1" si="236"/>
        <v>242405.32380952383</v>
      </c>
      <c r="K689">
        <f t="shared" ca="1" si="237"/>
        <v>27599.947469917639</v>
      </c>
    </row>
    <row r="690" spans="8:11">
      <c r="H690">
        <v>28</v>
      </c>
      <c r="I690">
        <f t="shared" ca="1" si="238"/>
        <v>3924063.1196935843</v>
      </c>
      <c r="J690">
        <f t="shared" ca="1" si="236"/>
        <v>242405.32380952383</v>
      </c>
      <c r="K690">
        <f t="shared" ca="1" si="237"/>
        <v>26078.409387512096</v>
      </c>
    </row>
    <row r="691" spans="8:11">
      <c r="H691">
        <v>29</v>
      </c>
      <c r="I691">
        <f t="shared" ca="1" si="238"/>
        <v>3707736.2052715728</v>
      </c>
      <c r="J691">
        <f t="shared" ca="1" si="236"/>
        <v>242405.32380952383</v>
      </c>
      <c r="K691">
        <f t="shared" ca="1" si="237"/>
        <v>24546.093743689515</v>
      </c>
    </row>
    <row r="692" spans="8:11">
      <c r="H692">
        <v>30</v>
      </c>
      <c r="I692">
        <f t="shared" ca="1" si="238"/>
        <v>3489876.9752057381</v>
      </c>
      <c r="J692">
        <f t="shared" ca="1" si="236"/>
        <v>242405.32380952383</v>
      </c>
      <c r="K692">
        <f t="shared" ca="1" si="237"/>
        <v>23002.92419738985</v>
      </c>
    </row>
    <row r="693" spans="8:11">
      <c r="H693">
        <v>31</v>
      </c>
      <c r="I693">
        <f t="shared" ca="1" si="238"/>
        <v>3270474.5755936038</v>
      </c>
      <c r="J693">
        <f t="shared" ca="1" si="236"/>
        <v>242405.32380952383</v>
      </c>
      <c r="K693">
        <f t="shared" ca="1" si="237"/>
        <v>21448.823866803898</v>
      </c>
    </row>
    <row r="694" spans="8:11">
      <c r="H694">
        <v>32</v>
      </c>
      <c r="I694">
        <f t="shared" ca="1" si="238"/>
        <v>3049518.0756508838</v>
      </c>
      <c r="J694">
        <f t="shared" ca="1" si="236"/>
        <v>242405.32380952383</v>
      </c>
      <c r="K694">
        <f t="shared" ca="1" si="237"/>
        <v>19883.715325542966</v>
      </c>
    </row>
    <row r="695" spans="8:11">
      <c r="H695">
        <v>33</v>
      </c>
      <c r="I695">
        <f t="shared" ca="1" si="238"/>
        <v>2826996.467166903</v>
      </c>
      <c r="J695">
        <f t="shared" ca="1" si="236"/>
        <v>242405.32380952383</v>
      </c>
      <c r="K695">
        <f t="shared" ca="1" si="237"/>
        <v>18307.520598781437</v>
      </c>
    </row>
    <row r="696" spans="8:11">
      <c r="H696">
        <v>34</v>
      </c>
      <c r="I696">
        <f t="shared" ca="1" si="238"/>
        <v>2602898.6639561607</v>
      </c>
      <c r="J696">
        <f t="shared" ca="1" si="236"/>
        <v>242405.32380952383</v>
      </c>
      <c r="K696">
        <f t="shared" ca="1" si="237"/>
        <v>16720.161159372012</v>
      </c>
    </row>
    <row r="697" spans="8:11">
      <c r="H697">
        <v>35</v>
      </c>
      <c r="I697">
        <f t="shared" ca="1" si="238"/>
        <v>2377213.5013060085</v>
      </c>
      <c r="J697">
        <f t="shared" ca="1" si="236"/>
        <v>242405.32380952383</v>
      </c>
      <c r="K697">
        <f t="shared" ca="1" si="237"/>
        <v>15121.557923933433</v>
      </c>
    </row>
    <row r="698" spans="8:11">
      <c r="H698">
        <v>36</v>
      </c>
      <c r="I698">
        <f t="shared" ca="1" si="238"/>
        <v>2149929.735420418</v>
      </c>
      <c r="J698">
        <f t="shared" ca="1" si="236"/>
        <v>242405.32380952383</v>
      </c>
      <c r="K698">
        <f t="shared" ca="1" si="237"/>
        <v>13511.6312489105</v>
      </c>
    </row>
    <row r="699" spans="8:11">
      <c r="H699">
        <v>37</v>
      </c>
      <c r="I699">
        <f t="shared" ca="1" si="238"/>
        <v>1921036.0428598046</v>
      </c>
      <c r="J699">
        <f t="shared" ca="1" si="236"/>
        <v>242405.32380952383</v>
      </c>
      <c r="K699">
        <f t="shared" ca="1" si="237"/>
        <v>11890.300926606154</v>
      </c>
    </row>
    <row r="700" spans="8:11">
      <c r="H700">
        <v>38</v>
      </c>
      <c r="I700">
        <f t="shared" ca="1" si="238"/>
        <v>1690521.0199768869</v>
      </c>
      <c r="J700">
        <f t="shared" ca="1" si="236"/>
        <v>242405.32380952383</v>
      </c>
      <c r="K700">
        <f t="shared" ca="1" si="237"/>
        <v>10257.48618118549</v>
      </c>
    </row>
    <row r="701" spans="8:11">
      <c r="H701">
        <v>39</v>
      </c>
      <c r="I701">
        <f t="shared" ca="1" si="238"/>
        <v>1458373.1823485487</v>
      </c>
      <c r="J701">
        <f t="shared" ca="1" si="236"/>
        <v>242405.32380952383</v>
      </c>
      <c r="K701">
        <f t="shared" ca="1" si="237"/>
        <v>8613.1056646514262</v>
      </c>
    </row>
    <row r="702" spans="8:11">
      <c r="H702">
        <v>40</v>
      </c>
      <c r="I702">
        <f t="shared" ca="1" si="238"/>
        <v>1224580.9642036762</v>
      </c>
      <c r="J702">
        <f t="shared" ca="1" si="236"/>
        <v>242405.32380952383</v>
      </c>
      <c r="K702">
        <f t="shared" ca="1" si="237"/>
        <v>6957.0774527919129</v>
      </c>
    </row>
    <row r="703" spans="8:11">
      <c r="H703">
        <v>41</v>
      </c>
      <c r="I703">
        <f t="shared" ca="1" si="238"/>
        <v>989132.71784694423</v>
      </c>
      <c r="J703">
        <f t="shared" ca="1" si="236"/>
        <v>242405.32380952383</v>
      </c>
      <c r="K703">
        <f t="shared" ca="1" si="237"/>
        <v>5289.3190410983943</v>
      </c>
    </row>
    <row r="704" spans="8:11">
      <c r="H704">
        <v>42</v>
      </c>
      <c r="I704">
        <f t="shared" ca="1" si="238"/>
        <v>752016.71307851875</v>
      </c>
      <c r="J704">
        <f t="shared" ca="1" si="236"/>
        <v>242405.32380952383</v>
      </c>
      <c r="K704">
        <f t="shared" ca="1" si="237"/>
        <v>3609.7473406553804</v>
      </c>
    </row>
    <row r="705" spans="8:11">
      <c r="H705">
        <v>43</v>
      </c>
      <c r="I705">
        <f t="shared" ca="1" si="238"/>
        <v>513221.13660965028</v>
      </c>
      <c r="J705">
        <f t="shared" ca="1" si="236"/>
        <v>242405.32380952383</v>
      </c>
      <c r="K705">
        <f t="shared" ca="1" si="237"/>
        <v>1918.2786740008955</v>
      </c>
    </row>
    <row r="706" spans="8:11">
      <c r="H706">
        <v>44</v>
      </c>
      <c r="I706">
        <f t="shared" ca="1" si="238"/>
        <v>272734.09147412732</v>
      </c>
      <c r="J706">
        <f t="shared" ca="1" si="236"/>
        <v>242405.32380952383</v>
      </c>
      <c r="K706">
        <f t="shared" ca="1" si="237"/>
        <v>214.82877095760799</v>
      </c>
    </row>
    <row r="707" spans="8:11">
      <c r="H707">
        <v>45</v>
      </c>
      <c r="I707">
        <f t="shared" ca="1" si="238"/>
        <v>30543.596435561089</v>
      </c>
      <c r="J707">
        <f t="shared" ca="1" si="236"/>
        <v>242405.32380952383</v>
      </c>
      <c r="K707">
        <f t="shared" ca="1" si="237"/>
        <v>-1500.6872355655696</v>
      </c>
    </row>
    <row r="708" spans="8:11">
      <c r="H708">
        <v>46</v>
      </c>
      <c r="I708">
        <f t="shared" ca="1" si="238"/>
        <v>-213362.41460952832</v>
      </c>
      <c r="J708">
        <f t="shared" ca="1" si="236"/>
        <v>242405.32380952383</v>
      </c>
      <c r="K708">
        <f t="shared" ca="1" si="237"/>
        <v>-3228.3548138016195</v>
      </c>
    </row>
    <row r="709" spans="8:11">
      <c r="H709">
        <v>47</v>
      </c>
      <c r="I709">
        <f t="shared" ca="1" si="238"/>
        <v>-458996.0932328538</v>
      </c>
      <c r="J709">
        <f t="shared" ca="1" si="236"/>
        <v>242405.32380952383</v>
      </c>
      <c r="K709">
        <f t="shared" ca="1" si="237"/>
        <v>-4968.2600373835085</v>
      </c>
    </row>
    <row r="710" spans="8:11">
      <c r="H710">
        <v>48</v>
      </c>
      <c r="I710">
        <f t="shared" ca="1" si="238"/>
        <v>-706369.67707976117</v>
      </c>
      <c r="J710">
        <f t="shared" ca="1" si="236"/>
        <v>242405.32380952383</v>
      </c>
      <c r="K710">
        <f t="shared" ca="1" si="237"/>
        <v>-6720.4895896324351</v>
      </c>
    </row>
    <row r="711" spans="8:11">
      <c r="H711">
        <v>49</v>
      </c>
      <c r="I711">
        <f t="shared" ca="1" si="238"/>
        <v>-955495.49047891749</v>
      </c>
      <c r="J711">
        <f t="shared" ca="1" si="236"/>
        <v>242405.32380952383</v>
      </c>
      <c r="K711">
        <f t="shared" ca="1" si="237"/>
        <v>-8485.1307678764588</v>
      </c>
    </row>
    <row r="712" spans="8:11">
      <c r="H712">
        <v>50</v>
      </c>
      <c r="I712">
        <f t="shared" ca="1" si="238"/>
        <v>-1206385.9450563178</v>
      </c>
      <c r="J712">
        <f t="shared" ca="1" si="236"/>
        <v>242405.32380952383</v>
      </c>
      <c r="K712">
        <f t="shared" ca="1" si="237"/>
        <v>-10262.271487799711</v>
      </c>
    </row>
    <row r="713" spans="8:11">
      <c r="H713">
        <v>51</v>
      </c>
      <c r="I713">
        <f t="shared" ca="1" si="238"/>
        <v>-1459053.5403536414</v>
      </c>
      <c r="J713">
        <f t="shared" ca="1" si="236"/>
        <v>242405.32380952383</v>
      </c>
      <c r="K713">
        <f t="shared" ca="1" si="237"/>
        <v>-12052.00028782242</v>
      </c>
    </row>
    <row r="714" spans="8:11">
      <c r="H714">
        <v>52</v>
      </c>
      <c r="I714">
        <f t="shared" ca="1" si="238"/>
        <v>-1713510.8644509877</v>
      </c>
      <c r="J714">
        <f t="shared" ca="1" si="236"/>
        <v>242405.32380952383</v>
      </c>
      <c r="K714">
        <f t="shared" ca="1" si="237"/>
        <v>-13854.406333511955</v>
      </c>
    </row>
    <row r="715" spans="8:11">
      <c r="H715">
        <v>53</v>
      </c>
      <c r="I715">
        <f t="shared" ca="1" si="238"/>
        <v>-1969770.5945940234</v>
      </c>
      <c r="J715">
        <f t="shared" ca="1" si="236"/>
        <v>242405.32380952383</v>
      </c>
      <c r="K715">
        <f t="shared" ca="1" si="237"/>
        <v>-15669.579422025128</v>
      </c>
    </row>
    <row r="716" spans="8:11">
      <c r="H716">
        <v>54</v>
      </c>
      <c r="I716">
        <f t="shared" ca="1" si="238"/>
        <v>-2227845.4978255723</v>
      </c>
      <c r="J716">
        <f t="shared" ca="1" si="236"/>
        <v>242405.32380952383</v>
      </c>
      <c r="K716">
        <f t="shared" ca="1" si="237"/>
        <v>-17497.609986581934</v>
      </c>
    </row>
    <row r="717" spans="8:11">
      <c r="H717">
        <v>55</v>
      </c>
      <c r="I717">
        <f t="shared" ca="1" si="238"/>
        <v>-2487748.4316216782</v>
      </c>
      <c r="J717">
        <f t="shared" ca="1" si="236"/>
        <v>242405.32380952383</v>
      </c>
      <c r="K717">
        <f t="shared" ca="1" si="237"/>
        <v>-19338.589100971018</v>
      </c>
    </row>
    <row r="718" spans="8:11">
      <c r="H718">
        <v>56</v>
      </c>
      <c r="I718">
        <f t="shared" ca="1" si="238"/>
        <v>-2749492.3445321731</v>
      </c>
      <c r="J718">
        <f t="shared" ca="1" si="236"/>
        <v>242405.32380952383</v>
      </c>
      <c r="K718">
        <f t="shared" ca="1" si="237"/>
        <v>-21192.608484087021</v>
      </c>
    </row>
    <row r="719" spans="8:11">
      <c r="H719">
        <v>57</v>
      </c>
      <c r="I719">
        <f t="shared" ca="1" si="238"/>
        <v>-3013090.2768257842</v>
      </c>
      <c r="J719">
        <f t="shared" ca="1" si="236"/>
        <v>242405.32380952383</v>
      </c>
      <c r="K719">
        <f t="shared" ca="1" si="237"/>
        <v>-23059.760504500096</v>
      </c>
    </row>
    <row r="720" spans="8:11">
      <c r="H720">
        <v>58</v>
      </c>
      <c r="I720">
        <f t="shared" ca="1" si="238"/>
        <v>-3278555.3611398079</v>
      </c>
      <c r="J720">
        <f t="shared" ca="1" si="236"/>
        <v>242405.32380952383</v>
      </c>
      <c r="K720">
        <f t="shared" ca="1" si="237"/>
        <v>-24940.138185057767</v>
      </c>
    </row>
    <row r="721" spans="8:11">
      <c r="H721">
        <v>59</v>
      </c>
      <c r="I721">
        <f t="shared" ca="1" si="238"/>
        <v>-3545900.8231343897</v>
      </c>
      <c r="J721">
        <f t="shared" ca="1" si="236"/>
        <v>242405.32380952383</v>
      </c>
      <c r="K721">
        <f t="shared" ca="1" si="237"/>
        <v>-26833.835207519387</v>
      </c>
    </row>
    <row r="722" spans="8:11">
      <c r="H722">
        <v>60</v>
      </c>
      <c r="I722">
        <f t="shared" ca="1" si="238"/>
        <v>-3815139.9821514334</v>
      </c>
      <c r="J722">
        <f t="shared" ca="1" si="236"/>
        <v>242405.32380952383</v>
      </c>
      <c r="K722">
        <f t="shared" ca="1" si="237"/>
        <v>-28740.945917223442</v>
      </c>
    </row>
    <row r="723" spans="8:11">
      <c r="H723">
        <v>61</v>
      </c>
      <c r="I723">
        <f t="shared" ca="1" si="238"/>
        <v>-4086286.2518781805</v>
      </c>
      <c r="J723">
        <f t="shared" ca="1" si="236"/>
        <v>242405.32380952383</v>
      </c>
      <c r="K723">
        <f t="shared" ca="1" si="237"/>
        <v>-30661.56532778791</v>
      </c>
    </row>
    <row r="724" spans="8:11">
      <c r="H724">
        <v>62</v>
      </c>
      <c r="I724">
        <f t="shared" ca="1" si="238"/>
        <v>-4359353.1410154924</v>
      </c>
      <c r="J724">
        <f t="shared" ca="1" si="236"/>
        <v>242405.32380952383</v>
      </c>
      <c r="K724">
        <f t="shared" ca="1" si="237"/>
        <v>-32595.789125843869</v>
      </c>
    </row>
    <row r="725" spans="8:11">
      <c r="H725">
        <v>63</v>
      </c>
      <c r="I725">
        <f t="shared" ca="1" si="238"/>
        <v>-4634354.2539508604</v>
      </c>
      <c r="J725">
        <f t="shared" ca="1" si="236"/>
        <v>242405.32380952383</v>
      </c>
      <c r="K725">
        <f t="shared" ca="1" si="237"/>
        <v>-34543.713675802719</v>
      </c>
    </row>
    <row r="726" spans="8:11">
      <c r="H726">
        <v>64</v>
      </c>
      <c r="I726">
        <f t="shared" ca="1" si="238"/>
        <v>-4911303.291436187</v>
      </c>
      <c r="J726">
        <f t="shared" ca="1" si="236"/>
        <v>242405.32380952383</v>
      </c>
      <c r="K726">
        <f t="shared" ca="1" si="237"/>
        <v>-36505.436024657123</v>
      </c>
    </row>
    <row r="727" spans="8:11">
      <c r="H727">
        <v>65</v>
      </c>
      <c r="I727">
        <f t="shared" ca="1" si="238"/>
        <v>-5190214.0512703685</v>
      </c>
      <c r="J727">
        <f t="shared" ca="1" si="236"/>
        <v>242405.32380952383</v>
      </c>
      <c r="K727">
        <f t="shared" ca="1" si="237"/>
        <v>-38481.053906815912</v>
      </c>
    </row>
    <row r="728" spans="8:11">
      <c r="H728">
        <v>66</v>
      </c>
      <c r="I728">
        <f t="shared" ca="1" si="238"/>
        <v>-5471100.4289867086</v>
      </c>
      <c r="J728">
        <f t="shared" ref="J728:J783" ca="1" si="239">J$661</f>
        <v>242405.32380952383</v>
      </c>
      <c r="K728">
        <f t="shared" ref="K728:K783" ca="1" si="240">(I728-J$663)*L$661/1200</f>
        <v>-40470.665748973312</v>
      </c>
    </row>
    <row r="729" spans="8:11">
      <c r="H729">
        <v>67</v>
      </c>
      <c r="I729">
        <f t="shared" ref="I729:I783" ca="1" si="241">I728-J728+K728</f>
        <v>-5753976.4185452061</v>
      </c>
      <c r="J729">
        <f t="shared" ca="1" si="239"/>
        <v>242405.32380952383</v>
      </c>
      <c r="K729">
        <f t="shared" ca="1" si="240"/>
        <v>-42474.370675012673</v>
      </c>
    </row>
    <row r="730" spans="8:11">
      <c r="H730">
        <v>68</v>
      </c>
      <c r="I730">
        <f t="shared" ca="1" si="241"/>
        <v>-6038856.1130297426</v>
      </c>
      <c r="J730">
        <f t="shared" ca="1" si="239"/>
        <v>242405.32380952383</v>
      </c>
      <c r="K730">
        <f t="shared" ca="1" si="240"/>
        <v>-44492.268510944807</v>
      </c>
    </row>
    <row r="731" spans="8:11">
      <c r="H731">
        <v>69</v>
      </c>
      <c r="I731">
        <f t="shared" ca="1" si="241"/>
        <v>-6325753.7053502118</v>
      </c>
      <c r="J731">
        <f t="shared" ca="1" si="239"/>
        <v>242405.32380952383</v>
      </c>
      <c r="K731">
        <f t="shared" ca="1" si="240"/>
        <v>-46524.459789881461</v>
      </c>
    </row>
    <row r="732" spans="8:11">
      <c r="H732">
        <v>70</v>
      </c>
      <c r="I732">
        <f t="shared" ca="1" si="241"/>
        <v>-6614683.4889496174</v>
      </c>
      <c r="J732">
        <f t="shared" ca="1" si="239"/>
        <v>242405.32380952383</v>
      </c>
      <c r="K732">
        <f t="shared" ca="1" si="240"/>
        <v>-48571.045757043918</v>
      </c>
    </row>
    <row r="733" spans="8:11">
      <c r="H733">
        <v>71</v>
      </c>
      <c r="I733">
        <f t="shared" ca="1" si="241"/>
        <v>-6905659.8585161855</v>
      </c>
      <c r="J733">
        <f t="shared" ca="1" si="239"/>
        <v>242405.32380952383</v>
      </c>
      <c r="K733">
        <f t="shared" ca="1" si="240"/>
        <v>-50632.128374807107</v>
      </c>
    </row>
    <row r="734" spans="8:11">
      <c r="H734">
        <v>72</v>
      </c>
      <c r="I734">
        <f t="shared" ca="1" si="241"/>
        <v>-7198697.3107005171</v>
      </c>
      <c r="J734">
        <f t="shared" ca="1" si="239"/>
        <v>242405.32380952383</v>
      </c>
      <c r="K734">
        <f t="shared" ca="1" si="240"/>
        <v>-52707.810327779458</v>
      </c>
    </row>
    <row r="735" spans="8:11">
      <c r="H735">
        <v>73</v>
      </c>
      <c r="I735">
        <f t="shared" ca="1" si="241"/>
        <v>-7493810.4448378207</v>
      </c>
      <c r="J735">
        <f t="shared" ca="1" si="239"/>
        <v>242405.32380952383</v>
      </c>
      <c r="K735">
        <f t="shared" ca="1" si="240"/>
        <v>-54798.195027918693</v>
      </c>
    </row>
    <row r="736" spans="8:11">
      <c r="H736">
        <v>74</v>
      </c>
      <c r="I736">
        <f t="shared" ca="1" si="241"/>
        <v>-7791013.9636752633</v>
      </c>
      <c r="J736">
        <f t="shared" ca="1" si="239"/>
        <v>242405.32380952383</v>
      </c>
      <c r="K736">
        <f t="shared" ca="1" si="240"/>
        <v>-56903.386619683915</v>
      </c>
    </row>
    <row r="737" spans="8:11">
      <c r="H737">
        <v>75</v>
      </c>
      <c r="I737">
        <f t="shared" ca="1" si="241"/>
        <v>-8090322.6741044717</v>
      </c>
      <c r="J737">
        <f t="shared" ca="1" si="239"/>
        <v>242405.32380952383</v>
      </c>
      <c r="K737">
        <f t="shared" ca="1" si="240"/>
        <v>-59023.489985224136</v>
      </c>
    </row>
    <row r="738" spans="8:11">
      <c r="H738">
        <v>76</v>
      </c>
      <c r="I738">
        <f t="shared" ca="1" si="241"/>
        <v>-8391751.4878992196</v>
      </c>
      <c r="J738">
        <f t="shared" ca="1" si="239"/>
        <v>242405.32380952383</v>
      </c>
      <c r="K738">
        <f t="shared" ca="1" si="240"/>
        <v>-61158.610749603598</v>
      </c>
    </row>
    <row r="739" spans="8:11">
      <c r="H739">
        <v>77</v>
      </c>
      <c r="I739">
        <f t="shared" ca="1" si="241"/>
        <v>-8695315.4224583469</v>
      </c>
      <c r="J739">
        <f t="shared" ca="1" si="239"/>
        <v>242405.32380952383</v>
      </c>
      <c r="K739">
        <f t="shared" ca="1" si="240"/>
        <v>-63308.85528606407</v>
      </c>
    </row>
    <row r="740" spans="8:11">
      <c r="H740">
        <v>78</v>
      </c>
      <c r="I740">
        <f t="shared" ca="1" si="241"/>
        <v>-9001029.6015539337</v>
      </c>
      <c r="J740">
        <f t="shared" ca="1" si="239"/>
        <v>242405.32380952383</v>
      </c>
      <c r="K740">
        <f t="shared" ca="1" si="240"/>
        <v>-65474.330721324484</v>
      </c>
    </row>
    <row r="741" spans="8:11">
      <c r="H741">
        <v>79</v>
      </c>
      <c r="I741">
        <f t="shared" ca="1" si="241"/>
        <v>-9308909.2560847811</v>
      </c>
      <c r="J741">
        <f t="shared" ca="1" si="239"/>
        <v>242405.32380952383</v>
      </c>
      <c r="K741">
        <f t="shared" ca="1" si="240"/>
        <v>-67655.144940917991</v>
      </c>
    </row>
    <row r="742" spans="8:11">
      <c r="H742">
        <v>80</v>
      </c>
      <c r="I742">
        <f t="shared" ca="1" si="241"/>
        <v>-9618969.7248352226</v>
      </c>
      <c r="J742">
        <f t="shared" ca="1" si="239"/>
        <v>242405.32380952383</v>
      </c>
      <c r="K742">
        <f t="shared" ca="1" si="240"/>
        <v>-69851.406594566957</v>
      </c>
    </row>
    <row r="743" spans="8:11">
      <c r="H743">
        <v>81</v>
      </c>
      <c r="I743">
        <f t="shared" ca="1" si="241"/>
        <v>-9931226.4552393127</v>
      </c>
      <c r="J743">
        <f t="shared" ca="1" si="239"/>
        <v>242405.32380952383</v>
      </c>
      <c r="K743">
        <f t="shared" ca="1" si="240"/>
        <v>-72063.225101595919</v>
      </c>
    </row>
    <row r="744" spans="8:11">
      <c r="H744">
        <v>82</v>
      </c>
      <c r="I744">
        <f t="shared" ca="1" si="241"/>
        <v>-10245695.004150432</v>
      </c>
      <c r="J744">
        <f t="shared" ca="1" si="239"/>
        <v>242405.32380952383</v>
      </c>
      <c r="K744">
        <f t="shared" ca="1" si="240"/>
        <v>-74290.710656383017</v>
      </c>
    </row>
    <row r="745" spans="8:11">
      <c r="H745">
        <v>83</v>
      </c>
      <c r="I745">
        <f t="shared" ca="1" si="241"/>
        <v>-10562391.038616337</v>
      </c>
      <c r="J745">
        <f t="shared" ca="1" si="239"/>
        <v>242405.32380952383</v>
      </c>
      <c r="K745">
        <f t="shared" ca="1" si="240"/>
        <v>-76533.974233849847</v>
      </c>
    </row>
    <row r="746" spans="8:11">
      <c r="H746">
        <v>84</v>
      </c>
      <c r="I746">
        <f t="shared" ca="1" si="241"/>
        <v>-10881330.336659709</v>
      </c>
      <c r="J746">
        <f t="shared" ca="1" si="239"/>
        <v>242405.32380952383</v>
      </c>
      <c r="K746">
        <f t="shared" ca="1" si="240"/>
        <v>-78793.127594990394</v>
      </c>
    </row>
    <row r="747" spans="8:11">
      <c r="H747">
        <v>85</v>
      </c>
      <c r="I747">
        <f t="shared" ca="1" si="241"/>
        <v>-11202528.788064223</v>
      </c>
      <c r="J747">
        <f t="shared" ca="1" si="239"/>
        <v>242405.32380952383</v>
      </c>
      <c r="K747">
        <f t="shared" ca="1" si="240"/>
        <v>-81068.283292439039</v>
      </c>
    </row>
    <row r="748" spans="8:11">
      <c r="H748">
        <v>86</v>
      </c>
      <c r="I748">
        <f t="shared" ca="1" si="241"/>
        <v>-11526002.395166185</v>
      </c>
      <c r="J748">
        <f t="shared" ca="1" si="239"/>
        <v>242405.32380952383</v>
      </c>
      <c r="K748">
        <f t="shared" ca="1" si="240"/>
        <v>-83359.55467607794</v>
      </c>
    </row>
    <row r="749" spans="8:11">
      <c r="H749">
        <v>87</v>
      </c>
      <c r="I749">
        <f t="shared" ca="1" si="241"/>
        <v>-11851767.273651786</v>
      </c>
      <c r="J749">
        <f t="shared" ca="1" si="239"/>
        <v>242405.32380952383</v>
      </c>
      <c r="K749">
        <f t="shared" ca="1" si="240"/>
        <v>-85667.055898684281</v>
      </c>
    </row>
    <row r="750" spans="8:11">
      <c r="H750">
        <v>88</v>
      </c>
      <c r="I750">
        <f t="shared" ca="1" si="241"/>
        <v>-12179839.653359994</v>
      </c>
      <c r="J750">
        <f t="shared" ca="1" si="239"/>
        <v>242405.32380952383</v>
      </c>
      <c r="K750">
        <f t="shared" ca="1" si="240"/>
        <v>-87990.90192161742</v>
      </c>
    </row>
    <row r="751" spans="8:11">
      <c r="H751">
        <v>89</v>
      </c>
      <c r="I751">
        <f t="shared" ca="1" si="241"/>
        <v>-12510235.879091134</v>
      </c>
      <c r="J751">
        <f t="shared" ca="1" si="239"/>
        <v>242405.32380952383</v>
      </c>
      <c r="K751">
        <f t="shared" ca="1" si="240"/>
        <v>-90331.208520546323</v>
      </c>
    </row>
    <row r="752" spans="8:11">
      <c r="H752">
        <v>90</v>
      </c>
      <c r="I752">
        <f t="shared" ca="1" si="241"/>
        <v>-12842972.411421204</v>
      </c>
      <c r="J752">
        <f t="shared" ca="1" si="239"/>
        <v>242405.32380952383</v>
      </c>
      <c r="K752">
        <f t="shared" ca="1" si="240"/>
        <v>-92688.092291217647</v>
      </c>
    </row>
    <row r="753" spans="8:11">
      <c r="H753">
        <v>91</v>
      </c>
      <c r="I753">
        <f t="shared" ca="1" si="241"/>
        <v>-13178065.827521944</v>
      </c>
      <c r="J753">
        <f t="shared" ca="1" si="239"/>
        <v>242405.32380952383</v>
      </c>
      <c r="K753">
        <f t="shared" ca="1" si="240"/>
        <v>-95061.670655264563</v>
      </c>
    </row>
    <row r="754" spans="8:11">
      <c r="H754">
        <v>92</v>
      </c>
      <c r="I754">
        <f t="shared" ca="1" si="241"/>
        <v>-13515532.821986733</v>
      </c>
      <c r="J754">
        <f t="shared" ca="1" si="239"/>
        <v>242405.32380952383</v>
      </c>
      <c r="K754">
        <f t="shared" ca="1" si="240"/>
        <v>-97452.061866056814</v>
      </c>
    </row>
    <row r="755" spans="8:11">
      <c r="H755">
        <v>93</v>
      </c>
      <c r="I755">
        <f t="shared" ca="1" si="241"/>
        <v>-13855390.207662312</v>
      </c>
      <c r="J755">
        <f t="shared" ca="1" si="239"/>
        <v>242405.32380952383</v>
      </c>
      <c r="K755">
        <f t="shared" ca="1" si="240"/>
        <v>-99859.385014592175</v>
      </c>
    </row>
    <row r="756" spans="8:11">
      <c r="H756">
        <v>94</v>
      </c>
      <c r="I756">
        <f t="shared" ca="1" si="241"/>
        <v>-14197654.916486427</v>
      </c>
      <c r="J756">
        <f t="shared" ca="1" si="239"/>
        <v>242405.32380952383</v>
      </c>
      <c r="K756">
        <f t="shared" ca="1" si="240"/>
        <v>-102283.76003542964</v>
      </c>
    </row>
    <row r="757" spans="8:11">
      <c r="H757">
        <v>95</v>
      </c>
      <c r="I757">
        <f t="shared" ca="1" si="241"/>
        <v>-14542344.000331379</v>
      </c>
      <c r="J757">
        <f t="shared" ca="1" si="239"/>
        <v>242405.32380952383</v>
      </c>
      <c r="K757">
        <f t="shared" ca="1" si="240"/>
        <v>-104725.30771266473</v>
      </c>
    </row>
    <row r="758" spans="8:11">
      <c r="H758">
        <v>96</v>
      </c>
      <c r="I758">
        <f t="shared" ca="1" si="241"/>
        <v>-14889474.631853567</v>
      </c>
      <c r="J758">
        <f t="shared" ca="1" si="239"/>
        <v>242405.32380952383</v>
      </c>
      <c r="K758">
        <f t="shared" ca="1" si="240"/>
        <v>-107184.14968594689</v>
      </c>
    </row>
    <row r="759" spans="8:11">
      <c r="H759">
        <v>97</v>
      </c>
      <c r="I759">
        <f t="shared" ca="1" si="241"/>
        <v>-15239064.105349038</v>
      </c>
      <c r="J759">
        <f t="shared" ca="1" si="239"/>
        <v>242405.32380952383</v>
      </c>
      <c r="K759">
        <f t="shared" ca="1" si="240"/>
        <v>-109660.40845653981</v>
      </c>
    </row>
    <row r="760" spans="8:11">
      <c r="H760">
        <v>98</v>
      </c>
      <c r="I760">
        <f t="shared" ca="1" si="241"/>
        <v>-15591129.837615101</v>
      </c>
      <c r="J760">
        <f t="shared" ca="1" si="239"/>
        <v>242405.32380952383</v>
      </c>
      <c r="K760">
        <f t="shared" ca="1" si="240"/>
        <v>-112154.20739342441</v>
      </c>
    </row>
    <row r="761" spans="8:11">
      <c r="H761">
        <v>99</v>
      </c>
      <c r="I761">
        <f t="shared" ca="1" si="241"/>
        <v>-15945689.368818048</v>
      </c>
      <c r="J761">
        <f t="shared" ca="1" si="239"/>
        <v>242405.32380952383</v>
      </c>
      <c r="K761">
        <f t="shared" ca="1" si="240"/>
        <v>-114665.67073944528</v>
      </c>
    </row>
    <row r="762" spans="8:11">
      <c r="H762">
        <v>100</v>
      </c>
      <c r="I762">
        <f t="shared" ca="1" si="241"/>
        <v>-16302760.363367017</v>
      </c>
      <c r="J762">
        <f t="shared" ca="1" si="239"/>
        <v>242405.32380952383</v>
      </c>
      <c r="K762">
        <f t="shared" ca="1" si="240"/>
        <v>-117194.92361750049</v>
      </c>
    </row>
    <row r="763" spans="8:11">
      <c r="H763">
        <v>101</v>
      </c>
      <c r="I763">
        <f t="shared" ca="1" si="241"/>
        <v>-16662360.610794041</v>
      </c>
      <c r="J763">
        <f t="shared" ca="1" si="239"/>
        <v>242405.32380952383</v>
      </c>
      <c r="K763">
        <f t="shared" ca="1" si="240"/>
        <v>-119742.09203677526</v>
      </c>
    </row>
    <row r="764" spans="8:11">
      <c r="H764">
        <v>102</v>
      </c>
      <c r="I764">
        <f t="shared" ca="1" si="241"/>
        <v>-17024508.026640341</v>
      </c>
      <c r="J764">
        <f t="shared" ca="1" si="239"/>
        <v>242405.32380952383</v>
      </c>
      <c r="K764">
        <f t="shared" ca="1" si="240"/>
        <v>-122307.30289901987</v>
      </c>
    </row>
    <row r="765" spans="8:11">
      <c r="H765">
        <v>103</v>
      </c>
      <c r="I765">
        <f t="shared" ca="1" si="241"/>
        <v>-17389220.653348885</v>
      </c>
      <c r="J765">
        <f t="shared" ca="1" si="239"/>
        <v>242405.32380952383</v>
      </c>
      <c r="K765">
        <f t="shared" ca="1" si="240"/>
        <v>-124890.68400487206</v>
      </c>
    </row>
    <row r="766" spans="8:11">
      <c r="H766">
        <v>104</v>
      </c>
      <c r="I766">
        <f t="shared" ca="1" si="241"/>
        <v>-17756516.661163282</v>
      </c>
      <c r="J766">
        <f t="shared" ca="1" si="239"/>
        <v>242405.32380952383</v>
      </c>
      <c r="K766">
        <f t="shared" ca="1" si="240"/>
        <v>-127492.36406022405</v>
      </c>
    </row>
    <row r="767" spans="8:11">
      <c r="H767">
        <v>105</v>
      </c>
      <c r="I767">
        <f t="shared" ca="1" si="241"/>
        <v>-18126414.349033028</v>
      </c>
      <c r="J767">
        <f t="shared" ca="1" si="239"/>
        <v>242405.32380952383</v>
      </c>
      <c r="K767">
        <f t="shared" ca="1" si="240"/>
        <v>-130112.47268263475</v>
      </c>
    </row>
    <row r="768" spans="8:11">
      <c r="H768">
        <v>106</v>
      </c>
      <c r="I768">
        <f t="shared" ca="1" si="241"/>
        <v>-18498932.145525187</v>
      </c>
      <c r="J768">
        <f t="shared" ca="1" si="239"/>
        <v>242405.32380952383</v>
      </c>
      <c r="K768">
        <f t="shared" ca="1" si="240"/>
        <v>-132751.14040778755</v>
      </c>
    </row>
    <row r="769" spans="8:11">
      <c r="H769">
        <v>107</v>
      </c>
      <c r="I769">
        <f t="shared" ca="1" si="241"/>
        <v>-18874088.609742496</v>
      </c>
      <c r="J769">
        <f t="shared" ca="1" si="239"/>
        <v>242405.32380952383</v>
      </c>
      <c r="K769">
        <f t="shared" ca="1" si="240"/>
        <v>-135408.49869599348</v>
      </c>
    </row>
    <row r="770" spans="8:11">
      <c r="H770">
        <v>108</v>
      </c>
      <c r="I770">
        <f t="shared" ca="1" si="241"/>
        <v>-19251902.432248011</v>
      </c>
      <c r="J770">
        <f t="shared" ca="1" si="239"/>
        <v>242405.32380952383</v>
      </c>
      <c r="K770">
        <f t="shared" ca="1" si="240"/>
        <v>-138084.67993874088</v>
      </c>
    </row>
    <row r="771" spans="8:11">
      <c r="H771">
        <v>109</v>
      </c>
      <c r="I771">
        <f t="shared" ca="1" si="241"/>
        <v>-19632392.435996275</v>
      </c>
      <c r="J771">
        <f t="shared" ca="1" si="239"/>
        <v>242405.32380952383</v>
      </c>
      <c r="K771">
        <f t="shared" ca="1" si="240"/>
        <v>-140779.81746529107</v>
      </c>
    </row>
    <row r="772" spans="8:11">
      <c r="H772">
        <v>110</v>
      </c>
      <c r="I772">
        <f t="shared" ca="1" si="241"/>
        <v>-20015577.577271089</v>
      </c>
      <c r="J772">
        <f t="shared" ca="1" si="239"/>
        <v>242405.32380952383</v>
      </c>
      <c r="K772">
        <f t="shared" ca="1" si="240"/>
        <v>-143494.04554932099</v>
      </c>
    </row>
    <row r="773" spans="8:11">
      <c r="H773">
        <v>111</v>
      </c>
      <c r="I773">
        <f t="shared" ca="1" si="241"/>
        <v>-20401476.946629934</v>
      </c>
      <c r="J773">
        <f t="shared" ca="1" si="239"/>
        <v>242405.32380952383</v>
      </c>
      <c r="K773">
        <f t="shared" ca="1" si="240"/>
        <v>-146227.49941561281</v>
      </c>
    </row>
    <row r="774" spans="8:11">
      <c r="H774">
        <v>112</v>
      </c>
      <c r="I774">
        <f t="shared" ca="1" si="241"/>
        <v>-20790109.769855071</v>
      </c>
      <c r="J774">
        <f t="shared" ca="1" si="239"/>
        <v>242405.32380952383</v>
      </c>
      <c r="K774">
        <f t="shared" ca="1" si="240"/>
        <v>-148980.31524679088</v>
      </c>
    </row>
    <row r="775" spans="8:11">
      <c r="H775">
        <v>113</v>
      </c>
      <c r="I775">
        <f t="shared" ca="1" si="241"/>
        <v>-21181495.408911385</v>
      </c>
      <c r="J775">
        <f t="shared" ca="1" si="239"/>
        <v>242405.32380952383</v>
      </c>
      <c r="K775">
        <f t="shared" ca="1" si="240"/>
        <v>-151752.63019010643</v>
      </c>
    </row>
    <row r="776" spans="8:11">
      <c r="H776">
        <v>114</v>
      </c>
      <c r="I776">
        <f t="shared" ca="1" si="241"/>
        <v>-21575653.362911016</v>
      </c>
      <c r="J776">
        <f t="shared" ca="1" si="239"/>
        <v>242405.32380952383</v>
      </c>
      <c r="K776">
        <f t="shared" ca="1" si="240"/>
        <v>-154544.58236427049</v>
      </c>
    </row>
    <row r="777" spans="8:11">
      <c r="H777">
        <v>115</v>
      </c>
      <c r="I777">
        <f t="shared" ca="1" si="241"/>
        <v>-21972603.269084811</v>
      </c>
      <c r="J777">
        <f t="shared" ca="1" si="239"/>
        <v>242405.32380952383</v>
      </c>
      <c r="K777">
        <f t="shared" ca="1" si="240"/>
        <v>-157356.31086633485</v>
      </c>
    </row>
    <row r="778" spans="8:11">
      <c r="H778">
        <v>116</v>
      </c>
      <c r="I778">
        <f t="shared" ca="1" si="241"/>
        <v>-22372364.903760668</v>
      </c>
      <c r="J778">
        <f t="shared" ca="1" si="239"/>
        <v>242405.32380952383</v>
      </c>
      <c r="K778">
        <f t="shared" ca="1" si="240"/>
        <v>-160187.95577862218</v>
      </c>
    </row>
    <row r="779" spans="8:11">
      <c r="H779">
        <v>117</v>
      </c>
      <c r="I779">
        <f t="shared" ca="1" si="241"/>
        <v>-22774958.183348812</v>
      </c>
      <c r="J779">
        <f t="shared" ca="1" si="239"/>
        <v>242405.32380952383</v>
      </c>
      <c r="K779">
        <f t="shared" ca="1" si="240"/>
        <v>-163039.65817570488</v>
      </c>
    </row>
    <row r="780" spans="8:11">
      <c r="H780">
        <v>118</v>
      </c>
      <c r="I780">
        <f t="shared" ca="1" si="241"/>
        <v>-23180403.165334038</v>
      </c>
      <c r="J780">
        <f t="shared" ca="1" si="239"/>
        <v>242405.32380952383</v>
      </c>
      <c r="K780">
        <f t="shared" ca="1" si="240"/>
        <v>-165911.56013143357</v>
      </c>
    </row>
    <row r="781" spans="8:11">
      <c r="H781">
        <v>119</v>
      </c>
      <c r="I781">
        <f t="shared" ca="1" si="241"/>
        <v>-23588720.049274996</v>
      </c>
      <c r="J781">
        <f t="shared" ca="1" si="239"/>
        <v>242405.32380952383</v>
      </c>
      <c r="K781">
        <f t="shared" ca="1" si="240"/>
        <v>-168803.80472601534</v>
      </c>
    </row>
    <row r="782" spans="8:11">
      <c r="H782">
        <v>120</v>
      </c>
      <c r="I782">
        <f t="shared" ca="1" si="241"/>
        <v>-23999929.177810535</v>
      </c>
      <c r="J782">
        <f t="shared" ca="1" si="239"/>
        <v>242405.32380952383</v>
      </c>
      <c r="K782">
        <f t="shared" ca="1" si="240"/>
        <v>-171716.53605314207</v>
      </c>
    </row>
    <row r="783" spans="8:11">
      <c r="H783">
        <v>121</v>
      </c>
      <c r="I783">
        <f t="shared" ca="1" si="241"/>
        <v>-24414051.037673201</v>
      </c>
      <c r="J783">
        <f t="shared" ca="1" si="239"/>
        <v>242405.32380952383</v>
      </c>
      <c r="K783">
        <f t="shared" ca="1" si="240"/>
        <v>-174649.89922716931</v>
      </c>
    </row>
  </sheetData>
  <mergeCells count="4">
    <mergeCell ref="H7:J7"/>
    <mergeCell ref="K7:M7"/>
    <mergeCell ref="D5:I5"/>
    <mergeCell ref="D6:I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10.42578125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2017-06-29T02:26:33Z</dcterms:created>
  <dcterms:modified xsi:type="dcterms:W3CDTF">2017-08-01T05:47:52Z</dcterms:modified>
</cp:coreProperties>
</file>